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925" windowWidth="14805" windowHeight="5190" tabRatio="902" activeTab="3"/>
  </bookViews>
  <sheets>
    <sheet name="январь" sheetId="42" r:id="rId1"/>
    <sheet name="февраль" sheetId="43" r:id="rId2"/>
    <sheet name="март" sheetId="44" r:id="rId3"/>
    <sheet name="апрель" sheetId="45" r:id="rId4"/>
  </sheets>
  <externalReferences>
    <externalReference r:id="rId5"/>
    <externalReference r:id="rId6"/>
    <externalReference r:id="rId7"/>
  </externalReferences>
  <calcPr calcId="145621" refMode="R1C1"/>
</workbook>
</file>

<file path=xl/calcChain.xml><?xml version="1.0" encoding="utf-8"?>
<calcChain xmlns="http://schemas.openxmlformats.org/spreadsheetml/2006/main">
  <c r="E16" i="45" l="1"/>
  <c r="E15" i="45"/>
  <c r="E14" i="45"/>
  <c r="E13" i="45"/>
  <c r="E12" i="45"/>
  <c r="J11" i="45"/>
  <c r="L11" i="45" s="1"/>
  <c r="K11" i="45" s="1"/>
  <c r="J10" i="45"/>
  <c r="L10" i="45" s="1"/>
  <c r="K10" i="45" s="1"/>
  <c r="J9" i="45"/>
  <c r="L9" i="45" s="1"/>
  <c r="K9" i="45" s="1"/>
  <c r="E9" i="45"/>
  <c r="E7" i="45"/>
  <c r="E5" i="45"/>
  <c r="J5" i="45" s="1"/>
  <c r="L5" i="45" s="1"/>
  <c r="K5" i="45" s="1"/>
  <c r="E4" i="45"/>
  <c r="J4" i="45" s="1"/>
  <c r="J6" i="45" l="1"/>
  <c r="L4" i="45"/>
  <c r="J7" i="45"/>
  <c r="E17" i="45"/>
  <c r="J12" i="45"/>
  <c r="L12" i="45" s="1"/>
  <c r="K12" i="45" s="1"/>
  <c r="L7" i="45" l="1"/>
  <c r="J8" i="45"/>
  <c r="L6" i="45"/>
  <c r="K4" i="45"/>
  <c r="K6" i="45" s="1"/>
  <c r="L8" i="45" l="1"/>
  <c r="K7" i="45"/>
  <c r="K8" i="45" s="1"/>
  <c r="E16" i="44" l="1"/>
  <c r="E15" i="44"/>
  <c r="E14" i="44"/>
  <c r="E13" i="44"/>
  <c r="E12" i="44"/>
  <c r="J11" i="44"/>
  <c r="L11" i="44" s="1"/>
  <c r="K11" i="44" s="1"/>
  <c r="J10" i="44"/>
  <c r="L10" i="44" s="1"/>
  <c r="K10" i="44" s="1"/>
  <c r="J9" i="44"/>
  <c r="L9" i="44" s="1"/>
  <c r="K9" i="44" s="1"/>
  <c r="E9" i="44"/>
  <c r="E7" i="44"/>
  <c r="E5" i="44"/>
  <c r="E4" i="44"/>
  <c r="E17" i="44" s="1"/>
  <c r="J7" i="44" l="1"/>
  <c r="J4" i="44"/>
  <c r="J5" i="44"/>
  <c r="L5" i="44" s="1"/>
  <c r="K5" i="44" s="1"/>
  <c r="J12" i="44"/>
  <c r="L12" i="44" s="1"/>
  <c r="K12" i="44" s="1"/>
  <c r="L4" i="44" l="1"/>
  <c r="J6" i="44"/>
  <c r="L7" i="44"/>
  <c r="J8" i="44"/>
  <c r="L6" i="44" l="1"/>
  <c r="K4" i="44"/>
  <c r="K6" i="44" s="1"/>
  <c r="L8" i="44"/>
  <c r="K7" i="44"/>
  <c r="K8" i="44" s="1"/>
  <c r="E16" i="43" l="1"/>
  <c r="E15" i="43"/>
  <c r="E14" i="43"/>
  <c r="E13" i="43"/>
  <c r="E12" i="43"/>
  <c r="J11" i="43"/>
  <c r="L11" i="43" s="1"/>
  <c r="K11" i="43" s="1"/>
  <c r="J10" i="43"/>
  <c r="L10" i="43" s="1"/>
  <c r="K10" i="43" s="1"/>
  <c r="E9" i="43"/>
  <c r="E7" i="43"/>
  <c r="J7" i="43" s="1"/>
  <c r="J5" i="43"/>
  <c r="L5" i="43" s="1"/>
  <c r="K5" i="43" s="1"/>
  <c r="E5" i="43"/>
  <c r="E4" i="43"/>
  <c r="E17" i="43" s="1"/>
  <c r="J4" i="43" l="1"/>
  <c r="J8" i="43"/>
  <c r="L7" i="43"/>
  <c r="J6" i="43"/>
  <c r="L4" i="43"/>
  <c r="J9" i="43"/>
  <c r="L9" i="43" s="1"/>
  <c r="K9" i="43" s="1"/>
  <c r="J12" i="43"/>
  <c r="L12" i="43" s="1"/>
  <c r="K12" i="43" s="1"/>
  <c r="L6" i="43" l="1"/>
  <c r="K4" i="43"/>
  <c r="K6" i="43" s="1"/>
  <c r="L8" i="43"/>
  <c r="K7" i="43"/>
  <c r="K8" i="43" s="1"/>
</calcChain>
</file>

<file path=xl/sharedStrings.xml><?xml version="1.0" encoding="utf-8"?>
<sst xmlns="http://schemas.openxmlformats.org/spreadsheetml/2006/main" count="107" uniqueCount="24">
  <si>
    <t>кВт*ч</t>
  </si>
  <si>
    <t>Сумма</t>
  </si>
  <si>
    <t>НДС</t>
  </si>
  <si>
    <t>Сумма с НДС</t>
  </si>
  <si>
    <t>Объем</t>
  </si>
  <si>
    <t>Сети</t>
  </si>
  <si>
    <t>МРСК</t>
  </si>
  <si>
    <t>АО "ВМЭС"</t>
  </si>
  <si>
    <t>ООО "Сетиком" (СН-2)</t>
  </si>
  <si>
    <t>ООО "Управляющая компания" Волгоград СН-2</t>
  </si>
  <si>
    <t>ООО "Управляющая компания" Волжский СН-2</t>
  </si>
  <si>
    <t>ИП Козлов (СН-2)</t>
  </si>
  <si>
    <t>ООО "Волгаэнергосбыт"</t>
  </si>
  <si>
    <t>Энергоснабжение</t>
  </si>
  <si>
    <t>КЗСМИ мощность</t>
  </si>
  <si>
    <t>ИП Шевченко 1-я категория менее 670 кВт ВН от ВДСК</t>
  </si>
  <si>
    <t>ИП Шевченко 1-я категория менее 670 кВт ВН от ВЭС</t>
  </si>
  <si>
    <t>ООО "КЗСМИ" 3-я категория эл.энергия от МГЭС +транспрт ВН от ВДСК</t>
  </si>
  <si>
    <t>ООО "КЗСМИ" 3-я категория эл.энергия от ВЭС + транспорт ВН от ВЭС</t>
  </si>
  <si>
    <t xml:space="preserve"> Волгоградоблэлектро + Россети Юга Волгоградэнерго</t>
  </si>
  <si>
    <t>Вся электроэнергия приобретается от ООО "ЭКО"</t>
  </si>
  <si>
    <t>Энергопромсбыт январь 2026г</t>
  </si>
  <si>
    <t>Энергопромсбыт</t>
  </si>
  <si>
    <t>С 01.01.2025г Услуги по передачи электроэнергии оплачиваем в  Волгоградэнерго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</si>
</sst>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$_-;\-* #,##0_$_-;_-* &quot;-&quot;_$_-;_-@_-"/>
    <numFmt numFmtId="168" formatCode="_-* #,##0.00_$_-;\-* #,##0.00_$_-;_-* &quot;-&quot;??_$_-;_-@_-"/>
    <numFmt numFmtId="169" formatCode="&quot;$&quot;#,##0_);[Red]\(&quot;$&quot;#,##0\)"/>
    <numFmt numFmtId="170" formatCode="_-* #,##0.00&quot;$&quot;_-;\-* #,##0.00&quot;$&quot;_-;_-* &quot;-&quot;??&quot;$&quot;_-;_-@_-"/>
    <numFmt numFmtId="171" formatCode="\$#,##0\ ;\(\$#,##0\)"/>
    <numFmt numFmtId="172" formatCode="General_)"/>
    <numFmt numFmtId="173" formatCode="_(* #,##0.00_);_(* \(#,##0.00\);_(* &quot;-&quot;??_);_(@_)"/>
    <numFmt numFmtId="174" formatCode="0.00000"/>
    <numFmt numFmtId="175" formatCode="#,##0.00000"/>
  </numFmts>
  <fonts count="9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name val="Helv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u/>
      <sz val="10"/>
      <color indexed="12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2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0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B0E9AB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7">
    <xf numFmtId="0" fontId="0" fillId="0" borderId="0"/>
    <xf numFmtId="0" fontId="16" fillId="0" borderId="0"/>
    <xf numFmtId="0" fontId="15" fillId="0" borderId="0"/>
    <xf numFmtId="0" fontId="14" fillId="0" borderId="0"/>
    <xf numFmtId="0" fontId="19" fillId="0" borderId="0"/>
    <xf numFmtId="0" fontId="13" fillId="0" borderId="0"/>
    <xf numFmtId="0" fontId="16" fillId="0" borderId="0"/>
    <xf numFmtId="0" fontId="19" fillId="0" borderId="0"/>
    <xf numFmtId="0" fontId="16" fillId="3" borderId="4" applyNumberFormat="0" applyFont="0" applyAlignment="0" applyProtection="0"/>
    <xf numFmtId="0" fontId="20" fillId="0" borderId="5" applyNumberFormat="0" applyFill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6" applyNumberFormat="0" applyFill="0" applyAlignment="0" applyProtection="0"/>
    <xf numFmtId="0" fontId="24" fillId="6" borderId="7" applyNumberFormat="0" applyAlignment="0" applyProtection="0"/>
    <xf numFmtId="0" fontId="25" fillId="0" borderId="0" applyNumberFormat="0" applyFill="0" applyBorder="0" applyAlignment="0" applyProtection="0"/>
    <xf numFmtId="0" fontId="19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19" fillId="0" borderId="0"/>
    <xf numFmtId="0" fontId="19" fillId="0" borderId="0"/>
    <xf numFmtId="0" fontId="30" fillId="0" borderId="0"/>
    <xf numFmtId="0" fontId="33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5" fontId="31" fillId="0" borderId="0">
      <protection locked="0"/>
    </xf>
    <xf numFmtId="165" fontId="31" fillId="0" borderId="0">
      <protection locked="0"/>
    </xf>
    <xf numFmtId="165" fontId="31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31" fillId="0" borderId="8">
      <protection locked="0"/>
    </xf>
    <xf numFmtId="0" fontId="31" fillId="0" borderId="0">
      <protection locked="0"/>
    </xf>
    <xf numFmtId="0" fontId="31" fillId="0" borderId="8">
      <protection locked="0"/>
    </xf>
    <xf numFmtId="0" fontId="31" fillId="0" borderId="0">
      <protection locked="0"/>
    </xf>
    <xf numFmtId="0" fontId="31" fillId="0" borderId="8">
      <protection locked="0"/>
    </xf>
    <xf numFmtId="0" fontId="31" fillId="0" borderId="0">
      <protection locked="0"/>
    </xf>
    <xf numFmtId="0" fontId="31" fillId="0" borderId="8">
      <protection locked="0"/>
    </xf>
    <xf numFmtId="0" fontId="31" fillId="0" borderId="0">
      <protection locked="0"/>
    </xf>
    <xf numFmtId="0" fontId="31" fillId="0" borderId="8">
      <protection locked="0"/>
    </xf>
    <xf numFmtId="0" fontId="31" fillId="0" borderId="0">
      <protection locked="0"/>
    </xf>
    <xf numFmtId="0" fontId="31" fillId="0" borderId="8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167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3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70" fontId="32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1" fillId="0" borderId="0" applyNumberFormat="0">
      <alignment horizontal="left"/>
    </xf>
    <xf numFmtId="0" fontId="42" fillId="8" borderId="0">
      <alignment horizontal="center" vertical="top"/>
    </xf>
    <xf numFmtId="0" fontId="42" fillId="8" borderId="0">
      <alignment horizontal="left" vertical="top"/>
    </xf>
    <xf numFmtId="0" fontId="43" fillId="8" borderId="0">
      <alignment horizontal="right" vertical="top"/>
    </xf>
    <xf numFmtId="0" fontId="43" fillId="8" borderId="0">
      <alignment horizontal="right" vertical="center"/>
    </xf>
    <xf numFmtId="0" fontId="44" fillId="8" borderId="0">
      <alignment horizontal="left" vertical="top"/>
    </xf>
    <xf numFmtId="0" fontId="43" fillId="8" borderId="0">
      <alignment horizontal="left" vertical="top"/>
    </xf>
    <xf numFmtId="0" fontId="43" fillId="8" borderId="0">
      <alignment horizontal="left" vertical="center"/>
    </xf>
    <xf numFmtId="0" fontId="42" fillId="8" borderId="0">
      <alignment horizontal="right" vertical="top"/>
    </xf>
    <xf numFmtId="0" fontId="42" fillId="8" borderId="0">
      <alignment horizontal="center" vertical="center"/>
    </xf>
    <xf numFmtId="0" fontId="42" fillId="8" borderId="0">
      <alignment horizontal="center" vertical="top"/>
    </xf>
    <xf numFmtId="0" fontId="43" fillId="8" borderId="0">
      <alignment horizontal="left" vertical="top"/>
    </xf>
    <xf numFmtId="0" fontId="43" fillId="8" borderId="0">
      <alignment horizontal="center" vertical="top"/>
    </xf>
    <xf numFmtId="0" fontId="35" fillId="0" borderId="9" applyNumberFormat="0" applyFont="0" applyFill="0" applyAlignment="0" applyProtection="0"/>
    <xf numFmtId="172" fontId="45" fillId="0" borderId="10">
      <protection locked="0"/>
    </xf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46" fillId="0" borderId="0" applyBorder="0">
      <alignment horizontal="center" vertical="center" wrapText="1"/>
    </xf>
    <xf numFmtId="0" fontId="47" fillId="0" borderId="14" applyBorder="0">
      <alignment horizontal="center" vertical="center" wrapText="1"/>
    </xf>
    <xf numFmtId="172" fontId="48" fillId="11" borderId="10"/>
    <xf numFmtId="4" fontId="49" fillId="12" borderId="1" applyBorder="0">
      <alignment horizontal="right"/>
    </xf>
    <xf numFmtId="0" fontId="50" fillId="13" borderId="0" applyFill="0">
      <alignment wrapText="1"/>
    </xf>
    <xf numFmtId="0" fontId="51" fillId="0" borderId="0">
      <alignment horizontal="center" vertical="top" wrapText="1"/>
    </xf>
    <xf numFmtId="0" fontId="52" fillId="0" borderId="0">
      <alignment horizontal="center" vertical="center" wrapText="1"/>
    </xf>
    <xf numFmtId="0" fontId="32" fillId="0" borderId="0"/>
    <xf numFmtId="0" fontId="16" fillId="0" borderId="0"/>
    <xf numFmtId="0" fontId="19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9" fontId="49" fillId="0" borderId="0" applyBorder="0">
      <alignment vertical="top"/>
    </xf>
    <xf numFmtId="49" fontId="49" fillId="0" borderId="0" applyBorder="0">
      <alignment vertical="top"/>
    </xf>
    <xf numFmtId="0" fontId="10" fillId="0" borderId="0"/>
    <xf numFmtId="0" fontId="32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9" fontId="49" fillId="0" borderId="0" applyBorder="0">
      <alignment vertical="top"/>
    </xf>
    <xf numFmtId="0" fontId="16" fillId="0" borderId="0"/>
    <xf numFmtId="0" fontId="16" fillId="0" borderId="0"/>
    <xf numFmtId="0" fontId="54" fillId="0" borderId="0"/>
    <xf numFmtId="9" fontId="1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0" fillId="0" borderId="0"/>
    <xf numFmtId="3" fontId="55" fillId="0" borderId="0"/>
    <xf numFmtId="49" fontId="50" fillId="0" borderId="0">
      <alignment horizontal="center"/>
    </xf>
    <xf numFmtId="16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4" fontId="57" fillId="0" borderId="0" applyFont="0" applyFill="0" applyBorder="0" applyAlignment="0" applyProtection="0"/>
    <xf numFmtId="173" fontId="3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9" fillId="0" borderId="0" applyFont="0" applyFill="0" applyBorder="0" applyAlignment="0" applyProtection="0"/>
    <xf numFmtId="4" fontId="49" fillId="13" borderId="0" applyBorder="0">
      <alignment horizontal="right"/>
    </xf>
    <xf numFmtId="4" fontId="49" fillId="14" borderId="15" applyBorder="0">
      <alignment horizontal="right"/>
    </xf>
    <xf numFmtId="4" fontId="49" fillId="13" borderId="1" applyFont="0" applyBorder="0">
      <alignment horizontal="right"/>
    </xf>
    <xf numFmtId="165" fontId="31" fillId="0" borderId="0">
      <protection locked="0"/>
    </xf>
    <xf numFmtId="0" fontId="58" fillId="7" borderId="11" applyNumberFormat="0" applyAlignment="0" applyProtection="0"/>
    <xf numFmtId="0" fontId="29" fillId="0" borderId="0" applyNumberFormat="0" applyFill="0" applyBorder="0" applyAlignment="0" applyProtection="0"/>
    <xf numFmtId="0" fontId="59" fillId="9" borderId="0" applyNumberFormat="0" applyBorder="0" applyAlignment="0" applyProtection="0"/>
    <xf numFmtId="0" fontId="19" fillId="3" borderId="4" applyNumberFormat="0" applyFont="0" applyAlignment="0" applyProtection="0"/>
    <xf numFmtId="0" fontId="16" fillId="3" borderId="4" applyNumberFormat="0" applyFont="0" applyAlignment="0" applyProtection="0"/>
    <xf numFmtId="0" fontId="59" fillId="10" borderId="0" applyNumberFormat="0" applyBorder="0" applyAlignment="0" applyProtection="0"/>
    <xf numFmtId="0" fontId="60" fillId="0" borderId="12" applyNumberFormat="0" applyFill="0" applyAlignment="0" applyProtection="0"/>
    <xf numFmtId="0" fontId="19" fillId="0" borderId="0"/>
    <xf numFmtId="0" fontId="16" fillId="4" borderId="0" applyNumberFormat="0" applyBorder="0" applyAlignment="0" applyProtection="0"/>
    <xf numFmtId="0" fontId="16" fillId="0" borderId="0"/>
    <xf numFmtId="0" fontId="61" fillId="0" borderId="13" applyNumberFormat="0" applyFill="0" applyAlignment="0" applyProtection="0"/>
    <xf numFmtId="0" fontId="62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16" fillId="0" borderId="0"/>
    <xf numFmtId="166" fontId="16" fillId="0" borderId="0" applyFont="0" applyFill="0" applyBorder="0" applyAlignment="0" applyProtection="0"/>
    <xf numFmtId="0" fontId="23" fillId="0" borderId="6" applyNumberFormat="0" applyFill="0" applyAlignment="0" applyProtection="0"/>
    <xf numFmtId="0" fontId="24" fillId="6" borderId="7" applyNumberFormat="0" applyAlignment="0" applyProtection="0"/>
    <xf numFmtId="0" fontId="25" fillId="0" borderId="0" applyNumberFormat="0" applyFill="0" applyBorder="0" applyAlignment="0" applyProtection="0"/>
    <xf numFmtId="0" fontId="9" fillId="0" borderId="0"/>
    <xf numFmtId="0" fontId="32" fillId="0" borderId="0"/>
    <xf numFmtId="0" fontId="9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65" fillId="0" borderId="0" applyNumberFormat="0" applyFill="0" applyBorder="0" applyAlignment="0" applyProtection="0"/>
    <xf numFmtId="0" fontId="66" fillId="0" borderId="16" applyNumberFormat="0" applyFill="0" applyAlignment="0" applyProtection="0"/>
    <xf numFmtId="0" fontId="67" fillId="0" borderId="17" applyNumberFormat="0" applyFill="0" applyAlignment="0" applyProtection="0"/>
    <xf numFmtId="0" fontId="68" fillId="0" borderId="18" applyNumberFormat="0" applyFill="0" applyAlignment="0" applyProtection="0"/>
    <xf numFmtId="0" fontId="68" fillId="0" borderId="0" applyNumberFormat="0" applyFill="0" applyBorder="0" applyAlignment="0" applyProtection="0"/>
    <xf numFmtId="0" fontId="69" fillId="15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2" fillId="18" borderId="19" applyNumberFormat="0" applyAlignment="0" applyProtection="0"/>
    <xf numFmtId="0" fontId="73" fillId="19" borderId="20" applyNumberFormat="0" applyAlignment="0" applyProtection="0"/>
    <xf numFmtId="0" fontId="74" fillId="19" borderId="19" applyNumberFormat="0" applyAlignment="0" applyProtection="0"/>
    <xf numFmtId="0" fontId="75" fillId="0" borderId="21" applyNumberFormat="0" applyFill="0" applyAlignment="0" applyProtection="0"/>
    <xf numFmtId="0" fontId="76" fillId="20" borderId="2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7" fillId="0" borderId="24" applyNumberFormat="0" applyFill="0" applyAlignment="0" applyProtection="0"/>
    <xf numFmtId="0" fontId="79" fillId="22" borderId="0" applyNumberFormat="0" applyBorder="0" applyAlignment="0" applyProtection="0"/>
    <xf numFmtId="0" fontId="79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4" fillId="0" borderId="0"/>
    <xf numFmtId="0" fontId="31" fillId="0" borderId="0">
      <protection locked="0"/>
    </xf>
    <xf numFmtId="0" fontId="31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31" fillId="0" borderId="0">
      <protection locked="0"/>
    </xf>
    <xf numFmtId="0" fontId="31" fillId="0" borderId="8">
      <protection locked="0"/>
    </xf>
    <xf numFmtId="0" fontId="85" fillId="0" borderId="8">
      <protection locked="0"/>
    </xf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32" borderId="0" applyNumberFormat="0" applyBorder="0" applyAlignment="0" applyProtection="0"/>
    <xf numFmtId="0" fontId="59" fillId="32" borderId="0" applyNumberFormat="0" applyBorder="0" applyAlignment="0" applyProtection="0"/>
    <xf numFmtId="0" fontId="59" fillId="32" borderId="0" applyNumberFormat="0" applyBorder="0" applyAlignment="0" applyProtection="0"/>
    <xf numFmtId="0" fontId="59" fillId="31" borderId="0" applyNumberFormat="0" applyBorder="0" applyAlignment="0" applyProtection="0"/>
    <xf numFmtId="0" fontId="59" fillId="31" borderId="0" applyNumberFormat="0" applyBorder="0" applyAlignment="0" applyProtection="0"/>
    <xf numFmtId="0" fontId="59" fillId="31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80" fillId="0" borderId="30" applyNumberFormat="0" applyFill="0" applyProtection="0">
      <alignment horizontal="center"/>
    </xf>
    <xf numFmtId="0" fontId="80" fillId="0" borderId="31" applyNumberFormat="0" applyFill="0" applyAlignment="0" applyProtection="0"/>
    <xf numFmtId="0" fontId="80" fillId="0" borderId="30" applyNumberFormat="0" applyFill="0" applyProtection="0">
      <alignment horizontal="left"/>
    </xf>
    <xf numFmtId="0" fontId="81" fillId="37" borderId="30" applyNumberFormat="0" applyProtection="0">
      <alignment horizontal="center"/>
    </xf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34" borderId="0" applyNumberFormat="0" applyBorder="0" applyAlignment="0" applyProtection="0"/>
    <xf numFmtId="0" fontId="59" fillId="34" borderId="0" applyNumberFormat="0" applyBorder="0" applyAlignment="0" applyProtection="0"/>
    <xf numFmtId="0" fontId="59" fillId="34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5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8" fillId="32" borderId="11" applyNumberFormat="0" applyAlignment="0" applyProtection="0"/>
    <xf numFmtId="0" fontId="58" fillId="32" borderId="11" applyNumberFormat="0" applyAlignment="0" applyProtection="0"/>
    <xf numFmtId="0" fontId="58" fillId="32" borderId="11" applyNumberFormat="0" applyAlignment="0" applyProtection="0"/>
    <xf numFmtId="0" fontId="86" fillId="8" borderId="25" applyNumberFormat="0" applyAlignment="0" applyProtection="0"/>
    <xf numFmtId="0" fontId="86" fillId="8" borderId="25" applyNumberFormat="0" applyAlignment="0" applyProtection="0"/>
    <xf numFmtId="0" fontId="86" fillId="8" borderId="25" applyNumberFormat="0" applyAlignment="0" applyProtection="0"/>
    <xf numFmtId="0" fontId="87" fillId="8" borderId="11" applyNumberFormat="0" applyAlignment="0" applyProtection="0"/>
    <xf numFmtId="0" fontId="87" fillId="8" borderId="11" applyNumberFormat="0" applyAlignment="0" applyProtection="0"/>
    <xf numFmtId="0" fontId="87" fillId="8" borderId="11" applyNumberFormat="0" applyAlignment="0" applyProtection="0"/>
    <xf numFmtId="0" fontId="84" fillId="0" borderId="0" applyNumberFormat="0" applyFill="0" applyBorder="0" applyAlignment="0" applyProtection="0">
      <alignment vertical="top"/>
      <protection locked="0"/>
    </xf>
    <xf numFmtId="0" fontId="89" fillId="0" borderId="26" applyNumberFormat="0" applyFill="0" applyAlignment="0" applyProtection="0"/>
    <xf numFmtId="0" fontId="89" fillId="0" borderId="26" applyNumberFormat="0" applyFill="0" applyAlignment="0" applyProtection="0"/>
    <xf numFmtId="0" fontId="89" fillId="0" borderId="26" applyNumberFormat="0" applyFill="0" applyAlignment="0" applyProtection="0"/>
    <xf numFmtId="0" fontId="90" fillId="0" borderId="27" applyNumberFormat="0" applyFill="0" applyAlignment="0" applyProtection="0"/>
    <xf numFmtId="0" fontId="90" fillId="0" borderId="27" applyNumberFormat="0" applyFill="0" applyAlignment="0" applyProtection="0"/>
    <xf numFmtId="0" fontId="90" fillId="0" borderId="27" applyNumberFormat="0" applyFill="0" applyAlignment="0" applyProtection="0"/>
    <xf numFmtId="0" fontId="91" fillId="0" borderId="28" applyNumberFormat="0" applyFill="0" applyAlignment="0" applyProtection="0"/>
    <xf numFmtId="0" fontId="91" fillId="0" borderId="28" applyNumberFormat="0" applyFill="0" applyAlignment="0" applyProtection="0"/>
    <xf numFmtId="0" fontId="91" fillId="0" borderId="28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4" fillId="6" borderId="7" applyNumberFormat="0" applyAlignment="0" applyProtection="0"/>
    <xf numFmtId="0" fontId="24" fillId="6" borderId="7" applyNumberFormat="0" applyAlignment="0" applyProtection="0"/>
    <xf numFmtId="0" fontId="24" fillId="6" borderId="7" applyNumberFormat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88" fillId="32" borderId="0" applyNumberFormat="0" applyBorder="0" applyAlignment="0" applyProtection="0"/>
    <xf numFmtId="0" fontId="45" fillId="0" borderId="0"/>
    <xf numFmtId="0" fontId="82" fillId="0" borderId="0" applyNumberFormat="0" applyFill="0" applyProtection="0"/>
    <xf numFmtId="0" fontId="32" fillId="0" borderId="0"/>
    <xf numFmtId="0" fontId="32" fillId="0" borderId="0"/>
    <xf numFmtId="0" fontId="82" fillId="0" borderId="0" applyNumberFormat="0" applyFill="0" applyProtection="0"/>
    <xf numFmtId="0" fontId="82" fillId="0" borderId="0" applyNumberFormat="0" applyFill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19" fillId="0" borderId="0"/>
    <xf numFmtId="0" fontId="32" fillId="0" borderId="0"/>
    <xf numFmtId="0" fontId="83" fillId="0" borderId="0"/>
    <xf numFmtId="0" fontId="83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" fillId="21" borderId="23" applyNumberFormat="0" applyFont="0" applyAlignment="0" applyProtection="0"/>
    <xf numFmtId="0" fontId="4" fillId="21" borderId="23" applyNumberFormat="0" applyFont="0" applyAlignment="0" applyProtection="0"/>
    <xf numFmtId="0" fontId="4" fillId="21" borderId="23" applyNumberFormat="0" applyFont="0" applyAlignment="0" applyProtection="0"/>
    <xf numFmtId="0" fontId="19" fillId="3" borderId="4" applyNumberFormat="0" applyFont="0" applyAlignment="0" applyProtection="0"/>
    <xf numFmtId="0" fontId="4" fillId="21" borderId="23" applyNumberFormat="0" applyFont="0" applyAlignment="0" applyProtection="0"/>
    <xf numFmtId="0" fontId="4" fillId="21" borderId="23" applyNumberFormat="0" applyFont="0" applyAlignment="0" applyProtection="0"/>
    <xf numFmtId="0" fontId="19" fillId="3" borderId="4" applyNumberFormat="0" applyFont="0" applyAlignment="0" applyProtection="0"/>
    <xf numFmtId="0" fontId="19" fillId="3" borderId="4" applyNumberFormat="0" applyFont="0" applyAlignment="0" applyProtection="0"/>
    <xf numFmtId="0" fontId="4" fillId="21" borderId="23" applyNumberFormat="0" applyFont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31" fillId="0" borderId="0">
      <protection locked="0"/>
    </xf>
    <xf numFmtId="0" fontId="94" fillId="0" borderId="0"/>
  </cellStyleXfs>
  <cellXfs count="55">
    <xf numFmtId="0" fontId="0" fillId="0" borderId="0" xfId="0"/>
    <xf numFmtId="0" fontId="0" fillId="0" borderId="0" xfId="0" applyFill="1"/>
    <xf numFmtId="0" fontId="0" fillId="0" borderId="1" xfId="0" applyFill="1" applyBorder="1"/>
    <xf numFmtId="0" fontId="18" fillId="0" borderId="1" xfId="0" applyFont="1" applyFill="1" applyBorder="1" applyAlignment="1">
      <alignment wrapText="1"/>
    </xf>
    <xf numFmtId="0" fontId="18" fillId="0" borderId="1" xfId="0" applyFont="1" applyFill="1" applyBorder="1"/>
    <xf numFmtId="4" fontId="17" fillId="0" borderId="1" xfId="0" applyNumberFormat="1" applyFont="1" applyFill="1" applyBorder="1" applyAlignment="1">
      <alignment horizontal="center"/>
    </xf>
    <xf numFmtId="0" fontId="17" fillId="0" borderId="1" xfId="0" applyFont="1" applyFill="1" applyBorder="1"/>
    <xf numFmtId="3" fontId="28" fillId="0" borderId="1" xfId="0" applyNumberFormat="1" applyFont="1" applyFill="1" applyBorder="1"/>
    <xf numFmtId="0" fontId="17" fillId="0" borderId="0" xfId="0" applyFont="1" applyFill="1"/>
    <xf numFmtId="3" fontId="17" fillId="0" borderId="1" xfId="0" applyNumberFormat="1" applyFont="1" applyFill="1" applyBorder="1"/>
    <xf numFmtId="3" fontId="18" fillId="0" borderId="1" xfId="0" applyNumberFormat="1" applyFont="1" applyFill="1" applyBorder="1"/>
    <xf numFmtId="4" fontId="0" fillId="0" borderId="0" xfId="0" applyNumberFormat="1" applyFill="1"/>
    <xf numFmtId="17" fontId="27" fillId="0" borderId="0" xfId="0" applyNumberFormat="1" applyFont="1" applyFill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/>
    </xf>
    <xf numFmtId="4" fontId="26" fillId="0" borderId="0" xfId="0" applyNumberFormat="1" applyFont="1" applyFill="1"/>
    <xf numFmtId="3" fontId="93" fillId="0" borderId="0" xfId="0" applyNumberFormat="1" applyFont="1" applyFill="1"/>
    <xf numFmtId="3" fontId="18" fillId="2" borderId="1" xfId="0" applyNumberFormat="1" applyFont="1" applyFill="1" applyBorder="1"/>
    <xf numFmtId="0" fontId="4" fillId="2" borderId="1" xfId="0" applyFont="1" applyFill="1" applyBorder="1"/>
    <xf numFmtId="4" fontId="17" fillId="0" borderId="2" xfId="0" applyNumberFormat="1" applyFont="1" applyFill="1" applyBorder="1" applyAlignment="1">
      <alignment horizontal="center"/>
    </xf>
    <xf numFmtId="0" fontId="4" fillId="0" borderId="1" xfId="0" applyFont="1" applyFill="1" applyBorder="1"/>
    <xf numFmtId="3" fontId="4" fillId="0" borderId="1" xfId="0" applyNumberFormat="1" applyFont="1" applyFill="1" applyBorder="1"/>
    <xf numFmtId="0" fontId="4" fillId="0" borderId="1" xfId="0" applyFont="1" applyFill="1" applyBorder="1" applyAlignment="1">
      <alignment horizontal="left" vertical="center"/>
    </xf>
    <xf numFmtId="2" fontId="0" fillId="0" borderId="0" xfId="0" applyNumberFormat="1" applyFill="1"/>
    <xf numFmtId="0" fontId="17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/>
    <xf numFmtId="174" fontId="3" fillId="0" borderId="1" xfId="0" applyNumberFormat="1" applyFont="1" applyFill="1" applyBorder="1"/>
    <xf numFmtId="4" fontId="18" fillId="0" borderId="1" xfId="0" applyNumberFormat="1" applyFont="1" applyFill="1" applyBorder="1"/>
    <xf numFmtId="175" fontId="17" fillId="0" borderId="1" xfId="0" applyNumberFormat="1" applyFont="1" applyFill="1" applyBorder="1"/>
    <xf numFmtId="4" fontId="17" fillId="0" borderId="1" xfId="0" applyNumberFormat="1" applyFont="1" applyFill="1" applyBorder="1"/>
    <xf numFmtId="0" fontId="17" fillId="38" borderId="1" xfId="0" applyFont="1" applyFill="1" applyBorder="1"/>
    <xf numFmtId="175" fontId="3" fillId="0" borderId="1" xfId="0" applyNumberFormat="1" applyFont="1" applyFill="1" applyBorder="1"/>
    <xf numFmtId="4" fontId="3" fillId="0" borderId="1" xfId="0" applyNumberFormat="1" applyFont="1" applyFill="1" applyBorder="1"/>
    <xf numFmtId="0" fontId="3" fillId="0" borderId="1" xfId="0" applyFont="1" applyFill="1" applyBorder="1"/>
    <xf numFmtId="0" fontId="3" fillId="2" borderId="1" xfId="0" applyFont="1" applyFill="1" applyBorder="1"/>
    <xf numFmtId="0" fontId="93" fillId="0" borderId="0" xfId="0" applyFont="1" applyFill="1"/>
    <xf numFmtId="4" fontId="93" fillId="0" borderId="0" xfId="0" applyNumberFormat="1" applyFont="1" applyFill="1"/>
    <xf numFmtId="0" fontId="95" fillId="0" borderId="1" xfId="0" applyFont="1" applyFill="1" applyBorder="1"/>
    <xf numFmtId="4" fontId="95" fillId="0" borderId="1" xfId="0" applyNumberFormat="1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/>
    <xf numFmtId="174" fontId="2" fillId="0" borderId="1" xfId="0" applyNumberFormat="1" applyFont="1" applyFill="1" applyBorder="1"/>
    <xf numFmtId="175" fontId="2" fillId="0" borderId="1" xfId="0" applyNumberFormat="1" applyFont="1" applyFill="1" applyBorder="1"/>
    <xf numFmtId="4" fontId="2" fillId="0" borderId="1" xfId="0" applyNumberFormat="1" applyFont="1" applyFill="1" applyBorder="1"/>
    <xf numFmtId="0" fontId="2" fillId="0" borderId="1" xfId="0" applyFont="1" applyFill="1" applyBorder="1"/>
    <xf numFmtId="0" fontId="2" fillId="2" borderId="1" xfId="0" applyFont="1" applyFill="1" applyBorder="1"/>
    <xf numFmtId="0" fontId="93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/>
    <xf numFmtId="174" fontId="1" fillId="0" borderId="1" xfId="0" applyNumberFormat="1" applyFont="1" applyFill="1" applyBorder="1"/>
    <xf numFmtId="175" fontId="1" fillId="0" borderId="1" xfId="0" applyNumberFormat="1" applyFont="1" applyFill="1" applyBorder="1"/>
    <xf numFmtId="4" fontId="1" fillId="0" borderId="1" xfId="0" applyNumberFormat="1" applyFont="1" applyFill="1" applyBorder="1"/>
    <xf numFmtId="0" fontId="1" fillId="0" borderId="1" xfId="0" applyFont="1" applyFill="1" applyBorder="1"/>
    <xf numFmtId="0" fontId="1" fillId="2" borderId="1" xfId="0" applyFont="1" applyFill="1" applyBorder="1"/>
  </cellXfs>
  <cellStyles count="427">
    <cellStyle name="?" xfId="20"/>
    <cellStyle name="? 2" xfId="21"/>
    <cellStyle name="? 3" xfId="22"/>
    <cellStyle name="_Анализ Долговой позиции на 2005 г" xfId="23"/>
    <cellStyle name="_Анализ потребления" xfId="24"/>
    <cellStyle name="_бизнес-план на 2005 год" xfId="25"/>
    <cellStyle name="_БП-2005 КЭГ" xfId="26"/>
    <cellStyle name="_бюджет КЭС на 2009г" xfId="27"/>
    <cellStyle name="_Выплаты соцхарактера" xfId="28"/>
    <cellStyle name="_КасПлан_за 2009г." xfId="29"/>
    <cellStyle name="_Книга1" xfId="30"/>
    <cellStyle name="_Копия ПОКУПКА - ПРОДАЖА 2010 Грень" xfId="31"/>
    <cellStyle name="_КЭС_БП_отчет_за_4кв.2009г." xfId="32"/>
    <cellStyle name="_КЭС_Табл.к ФР_Апрель" xfId="33"/>
    <cellStyle name="_КЭС-2009-сбыт (измн.) 03.12.2008год" xfId="34"/>
    <cellStyle name="_Приложение 1 ИП на 2005" xfId="35"/>
    <cellStyle name="_Приложение 8 ИП на 2005 для РАО ОКС" xfId="36"/>
    <cellStyle name="_соц для ФР-2010" xfId="37"/>
    <cellStyle name="_Социалка" xfId="38"/>
    <cellStyle name="_т 14" xfId="39"/>
    <cellStyle name="_Ф13" xfId="40"/>
    <cellStyle name="”€ќђќ‘ћ‚›‰" xfId="229"/>
    <cellStyle name="”€љ‘€ђћ‚ђќќ›‰" xfId="230"/>
    <cellStyle name="”ќђќ‘ћ‚›‰" xfId="41"/>
    <cellStyle name="”ќђќ‘ћ‚›‰ 2" xfId="231"/>
    <cellStyle name="”љ‘ђћ‚ђќќ›‰" xfId="42"/>
    <cellStyle name="”љ‘ђћ‚ђќќ›‰ 2" xfId="232"/>
    <cellStyle name="„…ќ…†ќ›‰" xfId="43"/>
    <cellStyle name="„…ќ…†ќ›‰ 2" xfId="233"/>
    <cellStyle name="€’ћѓћ‚›‰" xfId="234"/>
    <cellStyle name="‡ђѓћ‹ћ‚ћљ1" xfId="44"/>
    <cellStyle name="‡ђѓћ‹ћ‚ћљ2" xfId="45"/>
    <cellStyle name="’ћѓћ‚›‰" xfId="46"/>
    <cellStyle name="’ћѓћ‚›‰ 2" xfId="235"/>
    <cellStyle name="" xfId="47"/>
    <cellStyle name="" xfId="48"/>
    <cellStyle name="_06 Соб_пот_Мурманская_ обл_почасовые нагр_июнь" xfId="49"/>
    <cellStyle name="_06 Соб_пот_Мурманская_ обл_почасовые нагр_июнь" xfId="50"/>
    <cellStyle name="_Kol_dek2008" xfId="51"/>
    <cellStyle name="_Kol_dek2008" xfId="52"/>
    <cellStyle name="_Акт перетоков Колl_янв2009" xfId="53"/>
    <cellStyle name="_Акт перетоков Колl_янв2009" xfId="54"/>
    <cellStyle name="_Новгород с БетЭлТранс декабрь" xfId="55"/>
    <cellStyle name="_Новгород с БетЭлТранс декабрь" xfId="56"/>
    <cellStyle name="" xfId="57"/>
    <cellStyle name="" xfId="58"/>
    <cellStyle name="_06 Соб_пот_Мурманская_ обл_почасовые нагр_июнь" xfId="59"/>
    <cellStyle name="_06 Соб_пот_Мурманская_ обл_почасовые нагр_июнь" xfId="60"/>
    <cellStyle name="_Kol_dek2008" xfId="61"/>
    <cellStyle name="_Kol_dek2008" xfId="62"/>
    <cellStyle name="_Акт перетоков Колl_янв2009" xfId="63"/>
    <cellStyle name="_Акт перетоков Колl_янв2009" xfId="64"/>
    <cellStyle name="_Новгород с БетЭлТранс декабрь" xfId="65"/>
    <cellStyle name="_Новгород с БетЭлТранс декабрь" xfId="66"/>
    <cellStyle name="" xfId="67"/>
    <cellStyle name="1" xfId="68"/>
    <cellStyle name="2" xfId="69"/>
    <cellStyle name="20% - Акцент1 2" xfId="236"/>
    <cellStyle name="20% - Акцент1 3" xfId="237"/>
    <cellStyle name="20% - Акцент1 4" xfId="238"/>
    <cellStyle name="20% - Акцент2 2" xfId="239"/>
    <cellStyle name="20% - Акцент2 3" xfId="240"/>
    <cellStyle name="20% - Акцент2 4" xfId="241"/>
    <cellStyle name="20% - Акцент3 2" xfId="242"/>
    <cellStyle name="20% - Акцент3 3" xfId="243"/>
    <cellStyle name="20% - Акцент3 4" xfId="244"/>
    <cellStyle name="20% - Акцент4 2" xfId="245"/>
    <cellStyle name="20% - Акцент4 3" xfId="246"/>
    <cellStyle name="20% - Акцент4 4" xfId="247"/>
    <cellStyle name="20% - Акцент5 2" xfId="248"/>
    <cellStyle name="20% - Акцент5 3" xfId="249"/>
    <cellStyle name="20% - Акцент5 4" xfId="250"/>
    <cellStyle name="20% - Акцент6 2" xfId="251"/>
    <cellStyle name="20% - Акцент6 3" xfId="252"/>
    <cellStyle name="20% - Акцент6 4" xfId="253"/>
    <cellStyle name="40% - Акцент1 2" xfId="254"/>
    <cellStyle name="40% - Акцент1 3" xfId="255"/>
    <cellStyle name="40% - Акцент1 4" xfId="256"/>
    <cellStyle name="40% - Акцент2 2" xfId="257"/>
    <cellStyle name="40% - Акцент2 3" xfId="258"/>
    <cellStyle name="40% - Акцент2 4" xfId="259"/>
    <cellStyle name="40% - Акцент3 2" xfId="260"/>
    <cellStyle name="40% - Акцент3 3" xfId="261"/>
    <cellStyle name="40% - Акцент3 4" xfId="262"/>
    <cellStyle name="40% - Акцент4 2" xfId="263"/>
    <cellStyle name="40% - Акцент4 3" xfId="264"/>
    <cellStyle name="40% - Акцент4 4" xfId="265"/>
    <cellStyle name="40% - Акцент5 2" xfId="266"/>
    <cellStyle name="40% - Акцент5 3" xfId="267"/>
    <cellStyle name="40% - Акцент5 4" xfId="268"/>
    <cellStyle name="40% - Акцент6 2" xfId="269"/>
    <cellStyle name="40% - Акцент6 3" xfId="270"/>
    <cellStyle name="40% - Акцент6 4" xfId="271"/>
    <cellStyle name="60% - Акцент1 2" xfId="272"/>
    <cellStyle name="60% - Акцент1 3" xfId="273"/>
    <cellStyle name="60% - Акцент1 4" xfId="274"/>
    <cellStyle name="60% - Акцент2 2" xfId="275"/>
    <cellStyle name="60% - Акцент2 3" xfId="276"/>
    <cellStyle name="60% - Акцент2 4" xfId="277"/>
    <cellStyle name="60% - Акцент3 2" xfId="278"/>
    <cellStyle name="60% - Акцент3 3" xfId="279"/>
    <cellStyle name="60% - Акцент3 4" xfId="280"/>
    <cellStyle name="60% - Акцент4 2" xfId="281"/>
    <cellStyle name="60% - Акцент4 3" xfId="282"/>
    <cellStyle name="60% - Акцент4 4" xfId="283"/>
    <cellStyle name="60% - Акцент5 2" xfId="284"/>
    <cellStyle name="60% - Акцент5 3" xfId="285"/>
    <cellStyle name="60% - Акцент5 4" xfId="286"/>
    <cellStyle name="60% - Акцент6 2" xfId="287"/>
    <cellStyle name="60% - Акцент6 3" xfId="288"/>
    <cellStyle name="60% - Акцент6 4" xfId="289"/>
    <cellStyle name="Comma [0]_laroux" xfId="70"/>
    <cellStyle name="Comma_laroux" xfId="71"/>
    <cellStyle name="Comma0" xfId="72"/>
    <cellStyle name="Currency [0]" xfId="73"/>
    <cellStyle name="Currency_laroux" xfId="74"/>
    <cellStyle name="Currency0" xfId="75"/>
    <cellStyle name="DataTable_DataTime_HEADER" xfId="290"/>
    <cellStyle name="Date" xfId="76"/>
    <cellStyle name="Fixed" xfId="77"/>
    <cellStyle name="HeaderTable_BottomLeft" xfId="291"/>
    <cellStyle name="Heading 1" xfId="78"/>
    <cellStyle name="Heading 2" xfId="79"/>
    <cellStyle name="MCInfoTable_Header" xfId="292"/>
    <cellStyle name="Normal_ASUS" xfId="80"/>
    <cellStyle name="Normal1" xfId="81"/>
    <cellStyle name="Price_Body" xfId="82"/>
    <cellStyle name="S0" xfId="83"/>
    <cellStyle name="S1" xfId="84"/>
    <cellStyle name="S10" xfId="85"/>
    <cellStyle name="S11" xfId="86"/>
    <cellStyle name="S2" xfId="87"/>
    <cellStyle name="S3" xfId="88"/>
    <cellStyle name="S4" xfId="89"/>
    <cellStyle name="S5" xfId="90"/>
    <cellStyle name="S6" xfId="91"/>
    <cellStyle name="S7" xfId="92"/>
    <cellStyle name="S8" xfId="93"/>
    <cellStyle name="S9" xfId="94"/>
    <cellStyle name="TableLegend_State_0" xfId="293"/>
    <cellStyle name="Total" xfId="95"/>
    <cellStyle name="Акцент1" xfId="222" builtinId="29" customBuiltin="1"/>
    <cellStyle name="Акцент1 2" xfId="294"/>
    <cellStyle name="Акцент1 3" xfId="295"/>
    <cellStyle name="Акцент1 4" xfId="296"/>
    <cellStyle name="Акцент2" xfId="223" builtinId="33" customBuiltin="1"/>
    <cellStyle name="Акцент2 2" xfId="297"/>
    <cellStyle name="Акцент2 3" xfId="298"/>
    <cellStyle name="Акцент2 4" xfId="299"/>
    <cellStyle name="Акцент3" xfId="224" builtinId="37" customBuiltin="1"/>
    <cellStyle name="Акцент3 2" xfId="300"/>
    <cellStyle name="Акцент3 3" xfId="301"/>
    <cellStyle name="Акцент3 4" xfId="302"/>
    <cellStyle name="Акцент4" xfId="225" builtinId="41" customBuiltin="1"/>
    <cellStyle name="Акцент4 2" xfId="303"/>
    <cellStyle name="Акцент4 3" xfId="304"/>
    <cellStyle name="Акцент4 4" xfId="305"/>
    <cellStyle name="Акцент5" xfId="226" builtinId="45" customBuiltin="1"/>
    <cellStyle name="Акцент5 2" xfId="306"/>
    <cellStyle name="Акцент5 3" xfId="307"/>
    <cellStyle name="Акцент5 4" xfId="308"/>
    <cellStyle name="Акцент6" xfId="227" builtinId="49" customBuiltin="1"/>
    <cellStyle name="Акцент6 2" xfId="309"/>
    <cellStyle name="Акцент6 3" xfId="310"/>
    <cellStyle name="Акцент6 4" xfId="311"/>
    <cellStyle name="Беззащитный" xfId="96"/>
    <cellStyle name="Ввод " xfId="214" builtinId="20" customBuiltin="1"/>
    <cellStyle name="Ввод  2" xfId="312"/>
    <cellStyle name="Ввод  3" xfId="313"/>
    <cellStyle name="Ввод  4" xfId="314"/>
    <cellStyle name="Вывод" xfId="215" builtinId="21" customBuiltin="1"/>
    <cellStyle name="Вывод 2" xfId="315"/>
    <cellStyle name="Вывод 3" xfId="316"/>
    <cellStyle name="Вывод 4" xfId="317"/>
    <cellStyle name="Вычисление" xfId="216" builtinId="22" customBuiltin="1"/>
    <cellStyle name="Вычисление 2" xfId="318"/>
    <cellStyle name="Вычисление 3" xfId="319"/>
    <cellStyle name="Вычисление 4" xfId="320"/>
    <cellStyle name="Гиперссылка 2" xfId="97"/>
    <cellStyle name="Гиперссылка 2 2" xfId="321"/>
    <cellStyle name="Гиперссылка 3" xfId="98"/>
    <cellStyle name="Заголовок" xfId="99"/>
    <cellStyle name="Заголовок 1" xfId="207" builtinId="16" customBuiltin="1"/>
    <cellStyle name="Заголовок 1 2" xfId="322"/>
    <cellStyle name="Заголовок 1 3" xfId="323"/>
    <cellStyle name="Заголовок 1 4" xfId="324"/>
    <cellStyle name="Заголовок 2" xfId="208" builtinId="17" customBuiltin="1"/>
    <cellStyle name="Заголовок 2 2" xfId="325"/>
    <cellStyle name="Заголовок 2 3" xfId="326"/>
    <cellStyle name="Заголовок 2 4" xfId="327"/>
    <cellStyle name="Заголовок 3" xfId="209" builtinId="18" customBuiltin="1"/>
    <cellStyle name="Заголовок 3 2" xfId="328"/>
    <cellStyle name="Заголовок 3 3" xfId="329"/>
    <cellStyle name="Заголовок 3 4" xfId="330"/>
    <cellStyle name="Заголовок 4" xfId="210" builtinId="19" customBuiltin="1"/>
    <cellStyle name="Заголовок 4 2" xfId="331"/>
    <cellStyle name="Заголовок 4 3" xfId="332"/>
    <cellStyle name="Заголовок 4 4" xfId="333"/>
    <cellStyle name="ЗаголовокСтолбца" xfId="100"/>
    <cellStyle name="Защитный" xfId="101"/>
    <cellStyle name="Значение" xfId="102"/>
    <cellStyle name="Итог" xfId="221" builtinId="25" customBuiltin="1"/>
    <cellStyle name="Итог 2" xfId="334"/>
    <cellStyle name="Итог 3" xfId="335"/>
    <cellStyle name="Итог 4" xfId="336"/>
    <cellStyle name="Контрольная ячейка" xfId="218" builtinId="23" customBuiltin="1"/>
    <cellStyle name="Контрольная ячейка 2" xfId="337"/>
    <cellStyle name="Контрольная ячейка 3" xfId="338"/>
    <cellStyle name="Контрольная ячейка 4" xfId="339"/>
    <cellStyle name="Мои наименования показателей" xfId="103"/>
    <cellStyle name="Мой заголовок" xfId="104"/>
    <cellStyle name="Мой заголовок листа" xfId="105"/>
    <cellStyle name="Название" xfId="206" builtinId="15" customBuiltin="1"/>
    <cellStyle name="Название 2" xfId="340"/>
    <cellStyle name="Название 3" xfId="341"/>
    <cellStyle name="Название 4" xfId="342"/>
    <cellStyle name="Нейтральный" xfId="213" builtinId="28" customBuiltin="1"/>
    <cellStyle name="Нейтральный 2" xfId="343"/>
    <cellStyle name="Нейтральный 3" xfId="344"/>
    <cellStyle name="Нейтральный 4" xfId="345"/>
    <cellStyle name="Обычный" xfId="0" builtinId="0"/>
    <cellStyle name="Обычный 10" xfId="184"/>
    <cellStyle name="Обычный 10 2" xfId="199"/>
    <cellStyle name="Обычный 10 3" xfId="346"/>
    <cellStyle name="Обычный 11" xfId="17"/>
    <cellStyle name="Обычный 11 2" xfId="193"/>
    <cellStyle name="Обычный 12" xfId="203"/>
    <cellStyle name="Обычный 13" xfId="204"/>
    <cellStyle name="Обычный 14" xfId="205"/>
    <cellStyle name="Обычный 15" xfId="228"/>
    <cellStyle name="Обычный 2" xfId="4"/>
    <cellStyle name="Обычный 2 2" xfId="15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3" xfId="112"/>
    <cellStyle name="Обычный 2 2 2 2 2 3" xfId="113"/>
    <cellStyle name="Обычный 2 2 2 2 2 4" xfId="349"/>
    <cellStyle name="Обычный 2 2 2 2 2_Доп.доход КЭС с 01.06.10" xfId="114"/>
    <cellStyle name="Обычный 2 2 2 2 3" xfId="115"/>
    <cellStyle name="Обычный 2 2 2 2 4" xfId="116"/>
    <cellStyle name="Обычный 2 2 2 3" xfId="117"/>
    <cellStyle name="Обычный 2 2 2 4" xfId="118"/>
    <cellStyle name="Обычный 2 2 2 5" xfId="348"/>
    <cellStyle name="Обычный 2 2 2_Доп.доход КЭС с 01.06.10" xfId="119"/>
    <cellStyle name="Обычный 2 2 3" xfId="120"/>
    <cellStyle name="Обычный 2 2 3 2" xfId="350"/>
    <cellStyle name="Обычный 2 2 4" xfId="121"/>
    <cellStyle name="Обычный 2 2 5" xfId="122"/>
    <cellStyle name="Обычный 2 3" xfId="123"/>
    <cellStyle name="Обычный 2 3 2" xfId="351"/>
    <cellStyle name="Обычный 2 3 2 2" xfId="352"/>
    <cellStyle name="Обычный 2 4" xfId="124"/>
    <cellStyle name="Обычный 2 4 2" xfId="353"/>
    <cellStyle name="Обычный 2 5" xfId="125"/>
    <cellStyle name="Обычный 2 5 2" xfId="354"/>
    <cellStyle name="Обычный 2 6" xfId="126"/>
    <cellStyle name="Обычный 2 6 2" xfId="186"/>
    <cellStyle name="Обычный 2 6 2 2" xfId="200"/>
    <cellStyle name="Обычный 2 6 3" xfId="196"/>
    <cellStyle name="Обычный 2 6 4" xfId="355"/>
    <cellStyle name="Обычный 2 7" xfId="106"/>
    <cellStyle name="Обычный 2 7 2" xfId="356"/>
    <cellStyle name="Обычный 2 8" xfId="185"/>
    <cellStyle name="Обычный 2 9" xfId="347"/>
    <cellStyle name="Обычный 2_бддс ФОРМАТ" xfId="127"/>
    <cellStyle name="Обычный 212" xfId="357"/>
    <cellStyle name="Обычный 3" xfId="1"/>
    <cellStyle name="Обычный 3 2" xfId="16"/>
    <cellStyle name="Обычный 3 2 2" xfId="128"/>
    <cellStyle name="Обычный 3 2 2 2" xfId="360"/>
    <cellStyle name="Обычный 3 2 2 2 2" xfId="361"/>
    <cellStyle name="Обычный 3 2 2 3" xfId="359"/>
    <cellStyle name="Обычный 3 2 3" xfId="192"/>
    <cellStyle name="Обычный 3 2 3 2" xfId="362"/>
    <cellStyle name="Обычный 3 2 4" xfId="358"/>
    <cellStyle name="Обычный 3 3" xfId="129"/>
    <cellStyle name="Обычный 3 3 2" xfId="364"/>
    <cellStyle name="Обычный 3 3 2 2" xfId="365"/>
    <cellStyle name="Обычный 3 3 3" xfId="363"/>
    <cellStyle name="Обычный 3 4" xfId="130"/>
    <cellStyle name="Обычный 3 5" xfId="131"/>
    <cellStyle name="Обычный 3 6" xfId="426"/>
    <cellStyle name="Обычный 3_Доп.доход КЭС с 01.06.10" xfId="132"/>
    <cellStyle name="Обычный 4" xfId="2"/>
    <cellStyle name="Обычный 4 2" xfId="134"/>
    <cellStyle name="Обычный 4 2 2" xfId="368"/>
    <cellStyle name="Обычный 4 2 2 2" xfId="369"/>
    <cellStyle name="Обычный 4 2 2 3" xfId="370"/>
    <cellStyle name="Обычный 4 2 3" xfId="367"/>
    <cellStyle name="Обычный 4 3" xfId="135"/>
    <cellStyle name="Обычный 4 3 2" xfId="372"/>
    <cellStyle name="Обычный 4 3 3" xfId="373"/>
    <cellStyle name="Обычный 4 3 4" xfId="371"/>
    <cellStyle name="Обычный 4 4" xfId="136"/>
    <cellStyle name="Обычный 4 4 2" xfId="374"/>
    <cellStyle name="Обычный 4 5" xfId="133"/>
    <cellStyle name="Обычный 4 6" xfId="189"/>
    <cellStyle name="Обычный 4 7" xfId="366"/>
    <cellStyle name="Обычный 4_Доп.доход КЭС с 01.06.10" xfId="137"/>
    <cellStyle name="Обычный 5" xfId="3"/>
    <cellStyle name="Обычный 5 2" xfId="139"/>
    <cellStyle name="Обычный 5 2 2" xfId="377"/>
    <cellStyle name="Обычный 5 2 2 2" xfId="378"/>
    <cellStyle name="Обычный 5 2 3" xfId="379"/>
    <cellStyle name="Обычный 5 2 4" xfId="376"/>
    <cellStyle name="Обычный 5 3" xfId="140"/>
    <cellStyle name="Обычный 5 3 2" xfId="381"/>
    <cellStyle name="Обычный 5 3 3" xfId="380"/>
    <cellStyle name="Обычный 5 4" xfId="138"/>
    <cellStyle name="Обычный 5 4 2" xfId="383"/>
    <cellStyle name="Обычный 5 4 3" xfId="382"/>
    <cellStyle name="Обычный 5 5" xfId="190"/>
    <cellStyle name="Обычный 5 5 2" xfId="384"/>
    <cellStyle name="Обычный 5 6" xfId="375"/>
    <cellStyle name="Обычный 5_Доп.доход КЭС с 01.06.10" xfId="141"/>
    <cellStyle name="Обычный 6" xfId="5"/>
    <cellStyle name="Обычный 6 2" xfId="143"/>
    <cellStyle name="Обычный 6 2 2" xfId="387"/>
    <cellStyle name="Обычный 6 2 2 2" xfId="388"/>
    <cellStyle name="Обычный 6 2 2 2 2" xfId="389"/>
    <cellStyle name="Обычный 6 2 3" xfId="390"/>
    <cellStyle name="Обычный 6 2 4" xfId="391"/>
    <cellStyle name="Обычный 6 2 5" xfId="386"/>
    <cellStyle name="Обычный 6 3" xfId="142"/>
    <cellStyle name="Обычный 6 4" xfId="191"/>
    <cellStyle name="Обычный 6 5" xfId="385"/>
    <cellStyle name="Обычный 6_Доп.доход КЭС с 01.06.10" xfId="144"/>
    <cellStyle name="Обычный 7" xfId="18"/>
    <cellStyle name="Обычный 7 2" xfId="145"/>
    <cellStyle name="Обычный 7 2 2" xfId="393"/>
    <cellStyle name="Обычный 7 3" xfId="194"/>
    <cellStyle name="Обычный 7 4" xfId="392"/>
    <cellStyle name="Обычный 8" xfId="146"/>
    <cellStyle name="Обычный 8 2" xfId="395"/>
    <cellStyle name="Обычный 8 3" xfId="394"/>
    <cellStyle name="Обычный 9" xfId="19"/>
    <cellStyle name="Обычный 9 2" xfId="195"/>
    <cellStyle name="Обычный 9 2 2" xfId="398"/>
    <cellStyle name="Обычный 9 2 3" xfId="397"/>
    <cellStyle name="Обычный 9 3" xfId="399"/>
    <cellStyle name="Обычный 9 4" xfId="396"/>
    <cellStyle name="Плохой" xfId="212" builtinId="27" customBuiltin="1"/>
    <cellStyle name="Плохой 2" xfId="400"/>
    <cellStyle name="Плохой 3" xfId="401"/>
    <cellStyle name="Плохой 4" xfId="402"/>
    <cellStyle name="Пояснение" xfId="220" builtinId="53" customBuiltin="1"/>
    <cellStyle name="Пояснение 2" xfId="403"/>
    <cellStyle name="Пояснение 3" xfId="404"/>
    <cellStyle name="Пояснение 4" xfId="405"/>
    <cellStyle name="Примечание 2" xfId="407"/>
    <cellStyle name="Примечание 2 2" xfId="408"/>
    <cellStyle name="Примечание 2 3" xfId="409"/>
    <cellStyle name="Примечание 3" xfId="410"/>
    <cellStyle name="Примечание 4" xfId="411"/>
    <cellStyle name="Примечание 5" xfId="412"/>
    <cellStyle name="Примечание 6" xfId="413"/>
    <cellStyle name="Примечание 7" xfId="414"/>
    <cellStyle name="Примечание 8" xfId="406"/>
    <cellStyle name="Процентный 2" xfId="148"/>
    <cellStyle name="Процентный 3" xfId="149"/>
    <cellStyle name="Процентный 3 2" xfId="187"/>
    <cellStyle name="Процентный 3 2 2" xfId="201"/>
    <cellStyle name="Процентный 3 3" xfId="197"/>
    <cellStyle name="Процентный 4" xfId="147"/>
    <cellStyle name="Связанная ячейка" xfId="217" builtinId="24" customBuiltin="1"/>
    <cellStyle name="Связанная ячейка 2" xfId="415"/>
    <cellStyle name="Связанная ячейка 3" xfId="416"/>
    <cellStyle name="Связанная ячейка 4" xfId="417"/>
    <cellStyle name="Стиль 1" xfId="150"/>
    <cellStyle name="ТЕКСТ" xfId="151"/>
    <cellStyle name="Текст предупреждения" xfId="219" builtinId="11" customBuiltin="1"/>
    <cellStyle name="Текст предупреждения 2" xfId="418"/>
    <cellStyle name="Текст предупреждения 3" xfId="419"/>
    <cellStyle name="Текст предупреждения 4" xfId="420"/>
    <cellStyle name="Текстовый" xfId="152"/>
    <cellStyle name="Тысячи [0]_3Com" xfId="153"/>
    <cellStyle name="Тысячи_3Com" xfId="154"/>
    <cellStyle name="Финансовый [0] 2" xfId="155"/>
    <cellStyle name="Финансовый 2" xfId="156"/>
    <cellStyle name="Финансовый 2 2" xfId="157"/>
    <cellStyle name="Финансовый 2 2 2" xfId="421"/>
    <cellStyle name="Финансовый 2 3" xfId="158"/>
    <cellStyle name="Финансовый 3" xfId="159"/>
    <cellStyle name="Финансовый 4" xfId="160"/>
    <cellStyle name="Финансовый 4 2" xfId="188"/>
    <cellStyle name="Финансовый 4 2 2" xfId="202"/>
    <cellStyle name="Финансовый 4 3" xfId="198"/>
    <cellStyle name="Финансовый 5" xfId="161"/>
    <cellStyle name="Формула" xfId="162"/>
    <cellStyle name="ФормулаВБ" xfId="163"/>
    <cellStyle name="ФормулаНаКонтроль" xfId="164"/>
    <cellStyle name="Хороший" xfId="211" builtinId="26" customBuiltin="1"/>
    <cellStyle name="Хороший 2" xfId="422"/>
    <cellStyle name="Хороший 3" xfId="423"/>
    <cellStyle name="Хороший 4" xfId="424"/>
    <cellStyle name="Џђћ–…ќ’ќ›‰" xfId="165"/>
    <cellStyle name="Џђћ–…ќ’ќ›‰ 2" xfId="425"/>
    <cellStyle name="㼿" xfId="9"/>
    <cellStyle name="㼿?" xfId="10"/>
    <cellStyle name="㼿? 2" xfId="166"/>
    <cellStyle name="㼿㼿" xfId="11"/>
    <cellStyle name="㼿㼿 2" xfId="168"/>
    <cellStyle name="㼿㼿 3" xfId="167"/>
    <cellStyle name="㼿㼿?" xfId="8"/>
    <cellStyle name="㼿㼿? 2" xfId="169"/>
    <cellStyle name="㼿㼿? 3" xfId="170"/>
    <cellStyle name="㼿㼿_План окт-дек11с план ценами для прогноза 4кв(04 10 11)_готовый для отправки" xfId="171"/>
    <cellStyle name="㼿㼿㼿" xfId="7"/>
    <cellStyle name="㼿㼿㼿 2" xfId="172"/>
    <cellStyle name="㼿㼿㼿 3" xfId="173"/>
    <cellStyle name="㼿㼿㼿?" xfId="6"/>
    <cellStyle name="㼿㼿㼿? 2" xfId="174"/>
    <cellStyle name="㼿㼿㼿? 3" xfId="175"/>
    <cellStyle name="㼿㼿㼿_План окт-дек11с план ценами для прогноза 4кв(04 10 11)_готовый для отправки" xfId="176"/>
    <cellStyle name="㼿㼿㼿㼿" xfId="12"/>
    <cellStyle name="㼿㼿㼿㼿?" xfId="13"/>
    <cellStyle name="㼿㼿㼿㼿㼿" xfId="14"/>
    <cellStyle name="㼿㼿㼿㼿㼿?" xfId="177"/>
    <cellStyle name="㼿㼿㼿㼿㼿㼿" xfId="178"/>
    <cellStyle name="㼿㼿㼿㼿㼿㼿?" xfId="179"/>
    <cellStyle name="㼿㼿㼿㼿㼿㼿㼿" xfId="180"/>
    <cellStyle name="㼿㼿㼿㼿㼿㼿㼿㼿" xfId="181"/>
    <cellStyle name="㼿㼿㼿㼿㼿㼿㼿㼿㼿" xfId="182"/>
    <cellStyle name="㼿㼿㼿㼿㼿㼿㼿㼿㼿㼿" xfId="183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60;&#1077;&#1074;&#1088;&#1072;&#1083;&#1100;/&#1040;&#1082;&#1090;&#1099;%20&#1092;&#1077;&#1074;&#1088;&#1072;&#1083;&#1100;%202026&#1075;/&#1069;&#1085;&#1077;&#1088;&#1075;&#1086;&#1087;&#1088;&#1086;&#1084;&#1089;&#1073;&#1099;&#1090;/&#1056;&#1072;&#1089;&#1095;&#1077;&#1090;%20&#1092;&#1077;&#1074;&#1088;&#1072;&#1083;&#1100;%202026&#1075;-%20&#1069;&#1053;&#1045;&#1056;&#1043;&#1054;&#1055;&#1056;&#1054;&#1052;&#1057;&#1041;&#1067;&#105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52;&#1072;&#1088;&#1090;/&#1040;&#1082;&#1090;&#1099;%20&#1084;&#1072;&#1088;&#1090;%202026&#1075;/&#1069;&#1085;&#1077;&#1088;&#1075;&#1086;&#1087;&#1088;&#1086;&#1084;&#1089;&#1073;&#1099;&#1090;/&#1056;&#1072;&#1089;&#1095;&#1077;&#1090;%20&#1084;&#1072;&#1088;&#1090;%202026&#1075;-%20&#1069;&#1053;&#1045;&#1056;&#1043;&#1054;&#1055;&#1056;&#1054;&#1052;&#1057;&#1041;&#1067;&#105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ise/Desktop/&#1057;&#1088;&#1086;&#1095;&#1085;&#1099;&#1077;%20&#1076;&#1086;&#1085;&#1077;&#1089;&#1077;&#1085;&#1080;&#1103;%20&#1074;%20&#1042;&#1069;&#1057;/2026/&#1040;&#1087;&#1088;&#1077;&#1083;&#1100;/&#1040;&#1082;&#1090;&#1099;%20&#1072;&#1087;&#1088;&#1077;&#1083;&#1100;%202026&#1075;/&#1069;&#1085;&#1077;&#1088;&#1075;&#1086;&#1087;&#1088;&#1086;&#1084;&#1089;&#1073;&#1099;&#1090;/&#1056;&#1072;&#1089;&#1095;&#1077;&#1090;%20&#1072;&#1087;&#1088;&#1077;&#1083;&#1100;%202026&#1075;-%20&#1069;&#1053;&#1045;&#1056;&#1043;&#1054;&#1055;&#1056;&#1054;&#1052;&#1057;&#1041;&#1067;&#105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70395</v>
          </cell>
        </row>
        <row r="15">
          <cell r="C15">
            <v>34292</v>
          </cell>
        </row>
        <row r="16">
          <cell r="C16">
            <v>51271</v>
          </cell>
        </row>
        <row r="17">
          <cell r="C17">
            <v>530.5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1026282</v>
          </cell>
        </row>
        <row r="23">
          <cell r="C23">
            <v>55704</v>
          </cell>
        </row>
      </sheetData>
      <sheetData sheetId="1"/>
      <sheetData sheetId="2">
        <row r="116">
          <cell r="V116">
            <v>3524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70793</v>
          </cell>
        </row>
        <row r="15">
          <cell r="C15">
            <v>33321</v>
          </cell>
        </row>
        <row r="16">
          <cell r="C16">
            <v>34497</v>
          </cell>
        </row>
        <row r="17">
          <cell r="C17">
            <v>151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1122877</v>
          </cell>
        </row>
        <row r="23">
          <cell r="C23">
            <v>51948</v>
          </cell>
        </row>
      </sheetData>
      <sheetData sheetId="1"/>
      <sheetData sheetId="2">
        <row r="116">
          <cell r="V116">
            <v>3326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нергопромсбыт 1-я"/>
      <sheetName val="Энергопромсбыт"/>
      <sheetName val="КЗСМИ"/>
    </sheetNames>
    <sheetDataSet>
      <sheetData sheetId="0">
        <row r="14">
          <cell r="C14">
            <v>58545</v>
          </cell>
        </row>
        <row r="15">
          <cell r="C15">
            <v>30950</v>
          </cell>
        </row>
        <row r="16">
          <cell r="C16">
            <v>46200</v>
          </cell>
        </row>
        <row r="17">
          <cell r="C17">
            <v>65</v>
          </cell>
        </row>
        <row r="19">
          <cell r="C19">
            <v>0</v>
          </cell>
        </row>
        <row r="20">
          <cell r="C20">
            <v>0</v>
          </cell>
        </row>
        <row r="22">
          <cell r="C22">
            <v>917966</v>
          </cell>
        </row>
        <row r="23">
          <cell r="C23">
            <v>195752</v>
          </cell>
        </row>
      </sheetData>
      <sheetData sheetId="1"/>
      <sheetData sheetId="2">
        <row r="116">
          <cell r="V116">
            <v>2863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B27" sqref="B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19.7109375" style="1" hidden="1" customWidth="1"/>
    <col min="7" max="7" width="13.28515625" style="1" hidden="1" customWidth="1"/>
    <col min="8" max="8" width="1.85546875" style="1" hidden="1" customWidth="1"/>
    <col min="9" max="9" width="13" style="1" customWidth="1"/>
    <col min="10" max="10" width="10.5703125" style="1" bestFit="1" customWidth="1"/>
    <col min="11" max="16384" width="9.140625" style="1"/>
  </cols>
  <sheetData>
    <row r="1" spans="1:10">
      <c r="A1" s="1" t="s">
        <v>21</v>
      </c>
    </row>
    <row r="2" spans="1:10" ht="39.75" customHeight="1">
      <c r="B2" s="12"/>
      <c r="D2" s="1" t="s">
        <v>5</v>
      </c>
      <c r="E2" s="1" t="s">
        <v>4</v>
      </c>
      <c r="F2" s="1" t="s">
        <v>1</v>
      </c>
      <c r="G2" s="1" t="s">
        <v>2</v>
      </c>
      <c r="H2" s="1" t="s">
        <v>3</v>
      </c>
    </row>
    <row r="3" spans="1:10" ht="20.25" customHeight="1">
      <c r="A3" s="2"/>
      <c r="B3" s="21"/>
      <c r="C3" s="2"/>
      <c r="D3" s="2"/>
      <c r="E3" s="20" t="s">
        <v>0</v>
      </c>
    </row>
    <row r="4" spans="1:10">
      <c r="A4" s="6">
        <v>1</v>
      </c>
      <c r="B4" s="6" t="s">
        <v>9</v>
      </c>
      <c r="C4" s="6"/>
      <c r="D4" s="6" t="s">
        <v>7</v>
      </c>
      <c r="E4" s="9">
        <v>76208</v>
      </c>
      <c r="F4" s="5">
        <v>748188.81</v>
      </c>
      <c r="G4" s="5">
        <v>149637.75999999989</v>
      </c>
      <c r="H4" s="5">
        <v>897826.57</v>
      </c>
      <c r="J4" s="22"/>
    </row>
    <row r="5" spans="1:10" ht="48.75" customHeight="1">
      <c r="A5" s="6">
        <v>2</v>
      </c>
      <c r="B5" s="6" t="s">
        <v>10</v>
      </c>
      <c r="C5" s="6"/>
      <c r="D5" s="23" t="s">
        <v>19</v>
      </c>
      <c r="E5" s="9">
        <v>33187</v>
      </c>
      <c r="F5" s="5">
        <v>325820.67</v>
      </c>
      <c r="G5" s="5">
        <v>65164.130000000005</v>
      </c>
      <c r="H5" s="5">
        <v>390984.8</v>
      </c>
      <c r="J5" s="22"/>
    </row>
    <row r="6" spans="1:10">
      <c r="A6" s="6"/>
      <c r="B6" s="6"/>
      <c r="C6" s="6"/>
      <c r="D6" s="6"/>
      <c r="E6" s="7"/>
      <c r="F6" s="5">
        <v>1074009.48</v>
      </c>
      <c r="G6" s="5">
        <v>214801.8899999999</v>
      </c>
      <c r="H6" s="5">
        <v>1288811.3699999999</v>
      </c>
      <c r="J6" s="22"/>
    </row>
    <row r="7" spans="1:10">
      <c r="A7" s="6">
        <v>3</v>
      </c>
      <c r="B7" s="6" t="s">
        <v>8</v>
      </c>
      <c r="C7" s="6"/>
      <c r="D7" s="6" t="s">
        <v>7</v>
      </c>
      <c r="E7" s="9">
        <v>41256</v>
      </c>
      <c r="F7" s="5">
        <v>407408.36</v>
      </c>
      <c r="G7" s="5">
        <v>81481.670000000042</v>
      </c>
      <c r="H7" s="5">
        <v>488890.03</v>
      </c>
      <c r="J7" s="22"/>
    </row>
    <row r="8" spans="1:10">
      <c r="A8" s="6"/>
      <c r="B8" s="6"/>
      <c r="C8" s="6"/>
      <c r="D8" s="6"/>
      <c r="E8" s="7"/>
      <c r="F8" s="5" t="e">
        <v>#REF!</v>
      </c>
      <c r="G8" s="5" t="e">
        <v>#REF!</v>
      </c>
      <c r="H8" s="5" t="e">
        <v>#REF!</v>
      </c>
      <c r="J8" s="22"/>
    </row>
    <row r="9" spans="1:10">
      <c r="A9" s="6">
        <v>4</v>
      </c>
      <c r="B9" s="6" t="s">
        <v>11</v>
      </c>
      <c r="C9" s="6"/>
      <c r="D9" s="6" t="s">
        <v>13</v>
      </c>
      <c r="E9" s="10">
        <v>612</v>
      </c>
      <c r="F9" s="5">
        <v>6069.64</v>
      </c>
      <c r="G9" s="5">
        <v>1213.9299999999994</v>
      </c>
      <c r="H9" s="5">
        <v>7283.57</v>
      </c>
      <c r="J9" s="22"/>
    </row>
    <row r="10" spans="1:10">
      <c r="A10" s="2"/>
      <c r="B10" s="3"/>
      <c r="C10" s="4"/>
      <c r="D10" s="4"/>
      <c r="E10" s="7"/>
      <c r="F10" s="5">
        <v>0</v>
      </c>
      <c r="G10" s="5">
        <v>0</v>
      </c>
      <c r="H10" s="5">
        <v>0</v>
      </c>
      <c r="J10" s="22"/>
    </row>
    <row r="11" spans="1:10">
      <c r="A11" s="2">
        <v>5</v>
      </c>
      <c r="B11" s="3" t="s">
        <v>12</v>
      </c>
      <c r="C11" s="4"/>
      <c r="D11" s="4"/>
      <c r="E11" s="7"/>
      <c r="F11" s="5">
        <v>0</v>
      </c>
      <c r="G11" s="5">
        <v>0</v>
      </c>
      <c r="H11" s="5">
        <v>0</v>
      </c>
      <c r="J11" s="22"/>
    </row>
    <row r="12" spans="1:10">
      <c r="A12" s="2"/>
      <c r="B12" s="19" t="s">
        <v>17</v>
      </c>
      <c r="C12" s="19"/>
      <c r="D12" s="19" t="s">
        <v>6</v>
      </c>
      <c r="E12" s="7">
        <v>901090</v>
      </c>
      <c r="F12" s="5">
        <v>4325988.92</v>
      </c>
      <c r="G12" s="5">
        <v>865197.78000000026</v>
      </c>
      <c r="H12" s="18">
        <v>5191186.7</v>
      </c>
      <c r="I12" s="11"/>
      <c r="J12" s="22"/>
    </row>
    <row r="13" spans="1:10">
      <c r="A13" s="2"/>
      <c r="B13" s="19" t="s">
        <v>18</v>
      </c>
      <c r="C13" s="19"/>
      <c r="D13" s="19" t="s">
        <v>6</v>
      </c>
      <c r="E13" s="7">
        <v>1239</v>
      </c>
      <c r="F13" s="13"/>
      <c r="G13" s="13"/>
      <c r="H13" s="13"/>
      <c r="I13" s="11"/>
      <c r="J13" s="22"/>
    </row>
    <row r="14" spans="1:10">
      <c r="A14" s="2"/>
      <c r="B14" s="17" t="s">
        <v>14</v>
      </c>
      <c r="C14" s="19"/>
      <c r="D14" s="19"/>
      <c r="E14" s="16">
        <v>2987</v>
      </c>
      <c r="F14" s="13"/>
      <c r="G14" s="13"/>
      <c r="H14" s="13"/>
      <c r="I14" s="11"/>
      <c r="J14" s="22"/>
    </row>
    <row r="15" spans="1:10">
      <c r="A15" s="2"/>
      <c r="B15" s="19" t="s">
        <v>15</v>
      </c>
      <c r="C15" s="19"/>
      <c r="D15" s="19" t="s">
        <v>6</v>
      </c>
      <c r="E15" s="10">
        <v>0</v>
      </c>
      <c r="F15" s="13"/>
      <c r="G15" s="13"/>
      <c r="H15" s="13"/>
      <c r="J15" s="22"/>
    </row>
    <row r="16" spans="1:10">
      <c r="A16" s="2"/>
      <c r="B16" s="6" t="s">
        <v>16</v>
      </c>
      <c r="C16" s="6"/>
      <c r="D16" s="6" t="s">
        <v>6</v>
      </c>
      <c r="E16" s="10">
        <v>0</v>
      </c>
      <c r="F16" s="14"/>
      <c r="G16" s="14"/>
      <c r="H16" s="14"/>
      <c r="J16" s="22"/>
    </row>
    <row r="17" spans="2:8" ht="15.75">
      <c r="B17" s="47" t="s">
        <v>20</v>
      </c>
      <c r="C17" s="47"/>
      <c r="D17" s="47"/>
      <c r="E17" s="15">
        <v>1053592</v>
      </c>
      <c r="F17" s="8"/>
      <c r="G17" s="8"/>
      <c r="H17" s="8"/>
    </row>
  </sheetData>
  <mergeCells count="1"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H28" sqref="H28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25"/>
      <c r="C3" s="2"/>
      <c r="D3" s="2"/>
      <c r="E3" s="26" t="s">
        <v>0</v>
      </c>
      <c r="F3" s="27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'[1]Энергопромсбыт 1-я'!C14</f>
        <v>70395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'[1]Энергопромсбыт 1-я'!C15</f>
        <v>34292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'[1]Энергопромсбыт 1-я'!C16</f>
        <v>51271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'[1]Энергопромсбыт 1-я'!C17</f>
        <v>530.5</v>
      </c>
      <c r="F9" s="32"/>
      <c r="G9" s="33"/>
      <c r="H9" s="33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32"/>
      <c r="G10" s="33"/>
      <c r="H10" s="33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32"/>
      <c r="G11" s="33"/>
      <c r="H11" s="33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34" t="s">
        <v>17</v>
      </c>
      <c r="C12" s="34"/>
      <c r="D12" s="34" t="s">
        <v>6</v>
      </c>
      <c r="E12" s="7">
        <f>'[1]Энергопромсбыт 1-я'!C22</f>
        <v>1026282</v>
      </c>
      <c r="F12" s="27"/>
      <c r="G12" s="33"/>
      <c r="H12" s="33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34" t="s">
        <v>18</v>
      </c>
      <c r="C13" s="34"/>
      <c r="D13" s="34" t="s">
        <v>6</v>
      </c>
      <c r="E13" s="7">
        <f>'[1]Энергопромсбыт 1-я'!C23</f>
        <v>55704</v>
      </c>
      <c r="F13" s="27"/>
      <c r="G13" s="33"/>
      <c r="H13" s="33"/>
      <c r="I13" s="30"/>
      <c r="J13" s="13"/>
      <c r="K13" s="13"/>
      <c r="L13" s="13"/>
      <c r="M13" s="11"/>
      <c r="N13" s="22"/>
    </row>
    <row r="14" spans="1:14">
      <c r="A14" s="2"/>
      <c r="B14" s="35" t="s">
        <v>14</v>
      </c>
      <c r="C14" s="34"/>
      <c r="D14" s="34"/>
      <c r="E14" s="16">
        <f>[1]КЗСМИ!V116</f>
        <v>3524</v>
      </c>
      <c r="F14" s="27"/>
      <c r="G14" s="33"/>
      <c r="H14" s="33"/>
      <c r="I14" s="30"/>
      <c r="J14" s="13"/>
      <c r="K14" s="13"/>
      <c r="L14" s="13"/>
      <c r="M14" s="11"/>
      <c r="N14" s="22"/>
    </row>
    <row r="15" spans="1:14">
      <c r="A15" s="2"/>
      <c r="B15" s="34" t="s">
        <v>15</v>
      </c>
      <c r="C15" s="34"/>
      <c r="D15" s="34" t="s">
        <v>6</v>
      </c>
      <c r="E15" s="10">
        <f>'[1]Энергопромсбыт 1-я'!C19</f>
        <v>0</v>
      </c>
      <c r="F15" s="27"/>
      <c r="G15" s="33"/>
      <c r="H15" s="33"/>
      <c r="I15" s="33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'[1]Энергопромсбыт 1-я'!C20</f>
        <v>0</v>
      </c>
      <c r="F16" s="6"/>
      <c r="G16" s="33"/>
      <c r="H16" s="33"/>
      <c r="I16" s="33"/>
      <c r="J16" s="14"/>
      <c r="K16" s="14"/>
      <c r="L16" s="14"/>
      <c r="N16" s="22"/>
    </row>
    <row r="17" spans="2:12" ht="15.75">
      <c r="B17" s="47" t="s">
        <v>20</v>
      </c>
      <c r="C17" s="47"/>
      <c r="D17" s="47"/>
      <c r="E17" s="15">
        <f>E4+E5+E7+E9+E12+E13+E15+E16</f>
        <v>1238474.5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0"/>
      <c r="C3" s="2"/>
      <c r="D3" s="2"/>
      <c r="E3" s="41" t="s">
        <v>0</v>
      </c>
      <c r="F3" s="42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'[2]Энергопромсбыт 1-я'!C14</f>
        <v>70793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'[2]Энергопромсбыт 1-я'!C15</f>
        <v>33321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'[2]Энергопромсбыт 1-я'!C16</f>
        <v>34497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'[2]Энергопромсбыт 1-я'!C17</f>
        <v>151</v>
      </c>
      <c r="F9" s="43"/>
      <c r="G9" s="44"/>
      <c r="H9" s="44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43"/>
      <c r="G10" s="44"/>
      <c r="H10" s="44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43"/>
      <c r="G11" s="44"/>
      <c r="H11" s="44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45" t="s">
        <v>17</v>
      </c>
      <c r="C12" s="45"/>
      <c r="D12" s="45" t="s">
        <v>6</v>
      </c>
      <c r="E12" s="7">
        <f>'[2]Энергопромсбыт 1-я'!C22</f>
        <v>1122877</v>
      </c>
      <c r="F12" s="42"/>
      <c r="G12" s="44"/>
      <c r="H12" s="44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45" t="s">
        <v>18</v>
      </c>
      <c r="C13" s="45"/>
      <c r="D13" s="45" t="s">
        <v>6</v>
      </c>
      <c r="E13" s="7">
        <f>'[2]Энергопромсбыт 1-я'!C23</f>
        <v>51948</v>
      </c>
      <c r="F13" s="42"/>
      <c r="G13" s="44"/>
      <c r="H13" s="44"/>
      <c r="I13" s="30"/>
      <c r="J13" s="13"/>
      <c r="K13" s="13"/>
      <c r="L13" s="13"/>
      <c r="M13" s="11"/>
      <c r="N13" s="22"/>
    </row>
    <row r="14" spans="1:14">
      <c r="A14" s="2"/>
      <c r="B14" s="46" t="s">
        <v>14</v>
      </c>
      <c r="C14" s="45"/>
      <c r="D14" s="45"/>
      <c r="E14" s="16">
        <f>[2]КЗСМИ!V116</f>
        <v>3326</v>
      </c>
      <c r="F14" s="42"/>
      <c r="G14" s="44"/>
      <c r="H14" s="44"/>
      <c r="I14" s="30"/>
      <c r="J14" s="13"/>
      <c r="K14" s="13"/>
      <c r="L14" s="13"/>
      <c r="M14" s="11"/>
      <c r="N14" s="22"/>
    </row>
    <row r="15" spans="1:14">
      <c r="A15" s="2"/>
      <c r="B15" s="45" t="s">
        <v>15</v>
      </c>
      <c r="C15" s="45"/>
      <c r="D15" s="45" t="s">
        <v>6</v>
      </c>
      <c r="E15" s="10">
        <f>'[2]Энергопромсбыт 1-я'!C19</f>
        <v>0</v>
      </c>
      <c r="F15" s="42"/>
      <c r="G15" s="44"/>
      <c r="H15" s="44"/>
      <c r="I15" s="44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'[2]Энергопромсбыт 1-я'!C20</f>
        <v>0</v>
      </c>
      <c r="F16" s="6"/>
      <c r="G16" s="44"/>
      <c r="H16" s="44"/>
      <c r="I16" s="44"/>
      <c r="J16" s="14"/>
      <c r="K16" s="14"/>
      <c r="L16" s="14"/>
      <c r="N16" s="22"/>
    </row>
    <row r="17" spans="2:12" ht="15.75">
      <c r="B17" s="47" t="s">
        <v>20</v>
      </c>
      <c r="C17" s="47"/>
      <c r="D17" s="47"/>
      <c r="E17" s="15">
        <f>E4+E5+E7+E9+E12+E13+E15+E16</f>
        <v>1313587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I27" sqref="I27"/>
    </sheetView>
  </sheetViews>
  <sheetFormatPr defaultRowHeight="15"/>
  <cols>
    <col min="1" max="1" width="4.28515625" style="1" customWidth="1"/>
    <col min="2" max="2" width="67" style="1" customWidth="1"/>
    <col min="3" max="3" width="20.42578125" style="1" customWidth="1"/>
    <col min="4" max="4" width="23.140625" style="1" customWidth="1"/>
    <col min="5" max="5" width="22.28515625" style="1" customWidth="1"/>
    <col min="6" max="6" width="24.85546875" style="1" customWidth="1"/>
    <col min="7" max="7" width="21.140625" style="1" customWidth="1"/>
    <col min="8" max="8" width="18.28515625" style="1" customWidth="1"/>
    <col min="9" max="9" width="24.7109375" style="1" customWidth="1"/>
    <col min="10" max="10" width="19.7109375" style="1" hidden="1" customWidth="1"/>
    <col min="11" max="11" width="13.28515625" style="1" hidden="1" customWidth="1"/>
    <col min="12" max="12" width="1.85546875" style="1" hidden="1" customWidth="1"/>
    <col min="13" max="13" width="13" style="1" customWidth="1"/>
    <col min="14" max="14" width="10.5703125" style="1" bestFit="1" customWidth="1"/>
    <col min="15" max="16384" width="9.140625" style="1"/>
  </cols>
  <sheetData>
    <row r="1" spans="1:14">
      <c r="A1" s="1" t="s">
        <v>22</v>
      </c>
    </row>
    <row r="2" spans="1:14">
      <c r="B2" s="12"/>
      <c r="D2" s="1" t="s">
        <v>5</v>
      </c>
      <c r="E2" s="1" t="s">
        <v>4</v>
      </c>
      <c r="G2" s="24"/>
      <c r="H2" s="24"/>
      <c r="I2" s="24"/>
      <c r="J2" s="1" t="s">
        <v>1</v>
      </c>
      <c r="K2" s="1" t="s">
        <v>2</v>
      </c>
      <c r="L2" s="1" t="s">
        <v>3</v>
      </c>
    </row>
    <row r="3" spans="1:14">
      <c r="A3" s="2"/>
      <c r="B3" s="48"/>
      <c r="C3" s="2"/>
      <c r="D3" s="2"/>
      <c r="E3" s="49" t="s">
        <v>0</v>
      </c>
      <c r="F3" s="50"/>
      <c r="G3" s="28"/>
      <c r="H3" s="28"/>
      <c r="I3" s="28"/>
    </row>
    <row r="4" spans="1:14">
      <c r="A4" s="6">
        <v>1</v>
      </c>
      <c r="B4" s="6" t="s">
        <v>9</v>
      </c>
      <c r="C4" s="6"/>
      <c r="D4" s="6" t="s">
        <v>7</v>
      </c>
      <c r="E4" s="9">
        <f>'[3]Энергопромсбыт 1-я'!C14</f>
        <v>58545</v>
      </c>
      <c r="F4" s="29"/>
      <c r="G4" s="30"/>
      <c r="H4" s="30"/>
      <c r="I4" s="30"/>
      <c r="J4" s="5">
        <f>ROUND(E4*F4,2)</f>
        <v>0</v>
      </c>
      <c r="K4" s="5">
        <f>L4-J4</f>
        <v>0</v>
      </c>
      <c r="L4" s="5">
        <f>ROUND(J4*1.2,2)</f>
        <v>0</v>
      </c>
      <c r="N4" s="22"/>
    </row>
    <row r="5" spans="1:14" ht="45">
      <c r="A5" s="6">
        <v>2</v>
      </c>
      <c r="B5" s="6" t="s">
        <v>10</v>
      </c>
      <c r="C5" s="6"/>
      <c r="D5" s="23" t="s">
        <v>19</v>
      </c>
      <c r="E5" s="9">
        <f>'[3]Энергопромсбыт 1-я'!C15</f>
        <v>30950</v>
      </c>
      <c r="F5" s="29"/>
      <c r="G5" s="30"/>
      <c r="H5" s="30"/>
      <c r="I5" s="30"/>
      <c r="J5" s="5">
        <f>ROUND(E5*F5,2)</f>
        <v>0</v>
      </c>
      <c r="K5" s="5">
        <f>L5-J5</f>
        <v>0</v>
      </c>
      <c r="L5" s="5">
        <f>ROUND(J5*1.2,2)</f>
        <v>0</v>
      </c>
      <c r="N5" s="22"/>
    </row>
    <row r="6" spans="1:14">
      <c r="A6" s="6"/>
      <c r="B6" s="6"/>
      <c r="C6" s="6"/>
      <c r="D6" s="6"/>
      <c r="E6" s="7"/>
      <c r="F6" s="29"/>
      <c r="G6" s="30"/>
      <c r="H6" s="30"/>
      <c r="I6" s="30"/>
      <c r="J6" s="5">
        <f t="shared" ref="J6:L6" si="0">SUM(J4:J5)</f>
        <v>0</v>
      </c>
      <c r="K6" s="5">
        <f t="shared" si="0"/>
        <v>0</v>
      </c>
      <c r="L6" s="5">
        <f t="shared" si="0"/>
        <v>0</v>
      </c>
      <c r="N6" s="22"/>
    </row>
    <row r="7" spans="1:14">
      <c r="A7" s="6">
        <v>3</v>
      </c>
      <c r="B7" s="6" t="s">
        <v>8</v>
      </c>
      <c r="C7" s="6"/>
      <c r="D7" s="6" t="s">
        <v>7</v>
      </c>
      <c r="E7" s="9">
        <f>'[3]Энергопромсбыт 1-я'!C16</f>
        <v>46200</v>
      </c>
      <c r="F7" s="29"/>
      <c r="G7" s="30"/>
      <c r="H7" s="30"/>
      <c r="I7" s="30"/>
      <c r="J7" s="5">
        <f>ROUND(E7*F7,2)</f>
        <v>0</v>
      </c>
      <c r="K7" s="5">
        <f>L7-J7</f>
        <v>0</v>
      </c>
      <c r="L7" s="5">
        <f>ROUND(J7*1.2,2)</f>
        <v>0</v>
      </c>
      <c r="N7" s="22"/>
    </row>
    <row r="8" spans="1:14">
      <c r="A8" s="6"/>
      <c r="B8" s="6"/>
      <c r="C8" s="6"/>
      <c r="D8" s="6"/>
      <c r="E8" s="7"/>
      <c r="F8" s="29"/>
      <c r="G8" s="30"/>
      <c r="H8" s="30"/>
      <c r="I8" s="30"/>
      <c r="J8" s="5" t="e">
        <f>J7+#REF!</f>
        <v>#REF!</v>
      </c>
      <c r="K8" s="5" t="e">
        <f>K7+#REF!</f>
        <v>#REF!</v>
      </c>
      <c r="L8" s="5" t="e">
        <f>L7+#REF!</f>
        <v>#REF!</v>
      </c>
      <c r="N8" s="22"/>
    </row>
    <row r="9" spans="1:14">
      <c r="A9" s="31">
        <v>4</v>
      </c>
      <c r="B9" s="31" t="s">
        <v>11</v>
      </c>
      <c r="C9" s="31"/>
      <c r="D9" s="6" t="s">
        <v>13</v>
      </c>
      <c r="E9" s="10">
        <f>'[3]Энергопромсбыт 1-я'!C17</f>
        <v>65</v>
      </c>
      <c r="F9" s="51"/>
      <c r="G9" s="52"/>
      <c r="H9" s="52"/>
      <c r="I9" s="30"/>
      <c r="J9" s="5">
        <f>ROUND(E9*F9,2)</f>
        <v>0</v>
      </c>
      <c r="K9" s="5">
        <f>L9-J9</f>
        <v>0</v>
      </c>
      <c r="L9" s="5">
        <f>ROUND(J9*1.2,2)</f>
        <v>0</v>
      </c>
      <c r="N9" s="22"/>
    </row>
    <row r="10" spans="1:14">
      <c r="A10" s="2"/>
      <c r="B10" s="3"/>
      <c r="C10" s="4"/>
      <c r="D10" s="4"/>
      <c r="E10" s="7"/>
      <c r="F10" s="51"/>
      <c r="G10" s="52"/>
      <c r="H10" s="52"/>
      <c r="I10" s="30"/>
      <c r="J10" s="5">
        <f>ROUND(E10*F10,2)</f>
        <v>0</v>
      </c>
      <c r="K10" s="5">
        <f>L10-J10</f>
        <v>0</v>
      </c>
      <c r="L10" s="5">
        <f>ROUND(J10*1.2,2)</f>
        <v>0</v>
      </c>
      <c r="N10" s="22"/>
    </row>
    <row r="11" spans="1:14">
      <c r="A11" s="2">
        <v>5</v>
      </c>
      <c r="B11" s="3" t="s">
        <v>12</v>
      </c>
      <c r="C11" s="4"/>
      <c r="D11" s="4"/>
      <c r="E11" s="7"/>
      <c r="F11" s="51"/>
      <c r="G11" s="52"/>
      <c r="H11" s="52"/>
      <c r="I11" s="30"/>
      <c r="J11" s="5">
        <f>ROUND(E11*F11,2)</f>
        <v>0</v>
      </c>
      <c r="K11" s="5">
        <f>L11-J11</f>
        <v>0</v>
      </c>
      <c r="L11" s="5">
        <f>ROUND(J11*1.2,2)</f>
        <v>0</v>
      </c>
      <c r="N11" s="22"/>
    </row>
    <row r="12" spans="1:14">
      <c r="A12" s="2"/>
      <c r="B12" s="53" t="s">
        <v>17</v>
      </c>
      <c r="C12" s="53"/>
      <c r="D12" s="53" t="s">
        <v>6</v>
      </c>
      <c r="E12" s="7">
        <f>'[3]Энергопромсбыт 1-я'!C22</f>
        <v>917966</v>
      </c>
      <c r="F12" s="50"/>
      <c r="G12" s="52"/>
      <c r="H12" s="52"/>
      <c r="I12" s="30"/>
      <c r="J12" s="5">
        <f>ROUND(E12*F12,2)</f>
        <v>0</v>
      </c>
      <c r="K12" s="5">
        <f>L12-J12</f>
        <v>0</v>
      </c>
      <c r="L12" s="18">
        <f>ROUND(J12*1.2,2)</f>
        <v>0</v>
      </c>
      <c r="M12" s="11"/>
      <c r="N12" s="22"/>
    </row>
    <row r="13" spans="1:14">
      <c r="A13" s="2"/>
      <c r="B13" s="53" t="s">
        <v>18</v>
      </c>
      <c r="C13" s="53"/>
      <c r="D13" s="53" t="s">
        <v>6</v>
      </c>
      <c r="E13" s="7">
        <f>'[3]Энергопромсбыт 1-я'!C23</f>
        <v>195752</v>
      </c>
      <c r="F13" s="50"/>
      <c r="G13" s="52"/>
      <c r="H13" s="52"/>
      <c r="I13" s="30"/>
      <c r="J13" s="13"/>
      <c r="K13" s="13"/>
      <c r="L13" s="13"/>
      <c r="M13" s="11"/>
      <c r="N13" s="22"/>
    </row>
    <row r="14" spans="1:14">
      <c r="A14" s="2"/>
      <c r="B14" s="54" t="s">
        <v>14</v>
      </c>
      <c r="C14" s="53"/>
      <c r="D14" s="53"/>
      <c r="E14" s="16">
        <f>[3]КЗСМИ!V116</f>
        <v>2863</v>
      </c>
      <c r="F14" s="50"/>
      <c r="G14" s="52"/>
      <c r="H14" s="52"/>
      <c r="I14" s="30"/>
      <c r="J14" s="13"/>
      <c r="K14" s="13"/>
      <c r="L14" s="13"/>
      <c r="M14" s="11"/>
      <c r="N14" s="22"/>
    </row>
    <row r="15" spans="1:14">
      <c r="A15" s="2"/>
      <c r="B15" s="53" t="s">
        <v>15</v>
      </c>
      <c r="C15" s="53"/>
      <c r="D15" s="53" t="s">
        <v>6</v>
      </c>
      <c r="E15" s="10">
        <f>'[3]Энергопромсбыт 1-я'!C19</f>
        <v>0</v>
      </c>
      <c r="F15" s="50"/>
      <c r="G15" s="52"/>
      <c r="H15" s="52"/>
      <c r="I15" s="52"/>
      <c r="J15" s="13"/>
      <c r="K15" s="13"/>
      <c r="L15" s="13"/>
      <c r="N15" s="22"/>
    </row>
    <row r="16" spans="1:14">
      <c r="A16" s="2"/>
      <c r="B16" s="6" t="s">
        <v>16</v>
      </c>
      <c r="C16" s="6"/>
      <c r="D16" s="6" t="s">
        <v>6</v>
      </c>
      <c r="E16" s="10">
        <f>'[3]Энергопромсбыт 1-я'!C20</f>
        <v>0</v>
      </c>
      <c r="F16" s="6"/>
      <c r="G16" s="52"/>
      <c r="H16" s="52"/>
      <c r="I16" s="52"/>
      <c r="J16" s="14"/>
      <c r="K16" s="14"/>
      <c r="L16" s="14"/>
      <c r="N16" s="22"/>
    </row>
    <row r="17" spans="2:12" ht="15.75">
      <c r="B17" s="47" t="s">
        <v>20</v>
      </c>
      <c r="C17" s="47"/>
      <c r="D17" s="47"/>
      <c r="E17" s="15">
        <f>E4+E5+E7+E9+E12+E13+E15+E16</f>
        <v>1249478</v>
      </c>
      <c r="F17" s="36"/>
      <c r="G17" s="37"/>
      <c r="H17" s="37"/>
      <c r="I17" s="37"/>
      <c r="J17" s="8"/>
      <c r="K17" s="8"/>
      <c r="L17" s="8"/>
    </row>
    <row r="19" spans="2:12">
      <c r="F19" s="38"/>
      <c r="G19" s="39"/>
      <c r="H19" s="39"/>
      <c r="I19" s="39"/>
    </row>
    <row r="22" spans="2:12">
      <c r="B22" s="1" t="s">
        <v>23</v>
      </c>
    </row>
  </sheetData>
  <mergeCells count="1"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январь</vt:lpstr>
      <vt:lpstr>февраль</vt:lpstr>
      <vt:lpstr>март</vt:lpstr>
      <vt:lpstr>апрель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2026-08-17T07:14:09Z</dcterms:modified>
</cp:coreProperties>
</file>